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endime dhe rekomandime" sheetId="15" r:id="rId1"/>
    <sheet name="Raporti financiar" sheetId="7" r:id="rId2"/>
    <sheet name="Tabela e Buxhetit" sheetId="8" r:id="rId3"/>
    <sheet name="Mallra" sheetId="12" r:id="rId4"/>
    <sheet name="Kapitalet" sheetId="13" r:id="rId5"/>
    <sheet name="Subencionet dhe Pagat" sheetId="14" r:id="rId6"/>
    <sheet name="Deputetet" sheetId="1" r:id="rId7"/>
    <sheet name="Administrata" sheetId="6" r:id="rId8"/>
    <sheet name="Stafi mbeshtetes politik" sheetId="3" r:id="rId9"/>
    <sheet name="Komisioni per ndihme shtetrore" sheetId="5" r:id="rId10"/>
  </sheets>
  <definedNames>
    <definedName name="_xlnm.Print_Area" localSheetId="4">Kapitalet!$A$1:$J$19</definedName>
    <definedName name="_xlnm.Print_Area" localSheetId="3">Mallra!$A$1:$I$106</definedName>
  </definedNames>
  <calcPr calcId="152511"/>
</workbook>
</file>

<file path=xl/calcChain.xml><?xml version="1.0" encoding="utf-8"?>
<calcChain xmlns="http://schemas.openxmlformats.org/spreadsheetml/2006/main">
  <c r="G16" i="13" l="1"/>
  <c r="G13" i="13"/>
  <c r="G12" i="13"/>
  <c r="G9" i="13"/>
  <c r="G7" i="13"/>
  <c r="D30" i="14"/>
  <c r="C30" i="14"/>
  <c r="B30" i="14"/>
  <c r="E29" i="14"/>
  <c r="F29" i="14" s="1"/>
  <c r="E28" i="14"/>
  <c r="F28" i="14" s="1"/>
  <c r="E27" i="14"/>
  <c r="F27" i="14" s="1"/>
  <c r="E26" i="14"/>
  <c r="F26" i="14" s="1"/>
  <c r="H8" i="14"/>
  <c r="E8" i="14"/>
  <c r="H7" i="14"/>
  <c r="G7" i="14"/>
  <c r="F7" i="14"/>
  <c r="D7" i="14"/>
  <c r="E7" i="14" s="1"/>
  <c r="C7" i="14"/>
  <c r="H5" i="14"/>
  <c r="G5" i="14"/>
  <c r="F5" i="14"/>
  <c r="D5" i="14"/>
  <c r="E5" i="14" s="1"/>
  <c r="C5" i="14"/>
  <c r="J15" i="13"/>
  <c r="I14" i="13"/>
  <c r="I9" i="13" s="1"/>
  <c r="J13" i="13"/>
  <c r="H9" i="13"/>
  <c r="H7" i="13" s="1"/>
  <c r="F9" i="13"/>
  <c r="F7" i="13" s="1"/>
  <c r="E9" i="13"/>
  <c r="E7" i="13" s="1"/>
  <c r="E106" i="12"/>
  <c r="Q98" i="12"/>
  <c r="H98" i="12"/>
  <c r="E98" i="12"/>
  <c r="H97" i="12"/>
  <c r="D97" i="12"/>
  <c r="E97" i="12" s="1"/>
  <c r="H95" i="12"/>
  <c r="H94" i="12"/>
  <c r="E94" i="12"/>
  <c r="G93" i="12"/>
  <c r="H93" i="12" s="1"/>
  <c r="F93" i="12"/>
  <c r="D93" i="12"/>
  <c r="E93" i="12" s="1"/>
  <c r="C93" i="12"/>
  <c r="C99" i="12" s="1"/>
  <c r="H90" i="12"/>
  <c r="E90" i="12"/>
  <c r="E89" i="12"/>
  <c r="E88" i="12"/>
  <c r="G87" i="12"/>
  <c r="H87" i="12" s="1"/>
  <c r="F87" i="12"/>
  <c r="D87" i="12"/>
  <c r="E87" i="12" s="1"/>
  <c r="C87" i="12"/>
  <c r="H85" i="12"/>
  <c r="E85" i="12"/>
  <c r="H84" i="12"/>
  <c r="E84" i="12"/>
  <c r="G83" i="12"/>
  <c r="H83" i="12" s="1"/>
  <c r="F83" i="12"/>
  <c r="E83" i="12"/>
  <c r="D83" i="12"/>
  <c r="C83" i="12"/>
  <c r="H81" i="12"/>
  <c r="E81" i="12"/>
  <c r="H80" i="12"/>
  <c r="E80" i="12"/>
  <c r="H79" i="12"/>
  <c r="E79" i="12"/>
  <c r="H78" i="12"/>
  <c r="E78" i="12"/>
  <c r="G77" i="12"/>
  <c r="H77" i="12" s="1"/>
  <c r="F77" i="12"/>
  <c r="D77" i="12"/>
  <c r="E77" i="12" s="1"/>
  <c r="C77" i="12"/>
  <c r="D72" i="12"/>
  <c r="D71" i="12" s="1"/>
  <c r="G71" i="12"/>
  <c r="F71" i="12"/>
  <c r="C71" i="12"/>
  <c r="G63" i="12"/>
  <c r="D63" i="12"/>
  <c r="H60" i="12"/>
  <c r="E60" i="12"/>
  <c r="G57" i="12"/>
  <c r="H57" i="12" s="1"/>
  <c r="F57" i="12"/>
  <c r="D57" i="12"/>
  <c r="E57" i="12" s="1"/>
  <c r="C57" i="12"/>
  <c r="H51" i="12"/>
  <c r="E51" i="12"/>
  <c r="G50" i="12"/>
  <c r="H50" i="12" s="1"/>
  <c r="F50" i="12"/>
  <c r="D50" i="12"/>
  <c r="E50" i="12" s="1"/>
  <c r="C50" i="12"/>
  <c r="H47" i="12"/>
  <c r="E47" i="12"/>
  <c r="H46" i="12"/>
  <c r="E46" i="12"/>
  <c r="H42" i="12"/>
  <c r="H40" i="12"/>
  <c r="G39" i="12"/>
  <c r="H39" i="12" s="1"/>
  <c r="F39" i="12"/>
  <c r="F99" i="12" s="1"/>
  <c r="D39" i="12"/>
  <c r="E39" i="12" s="1"/>
  <c r="C39" i="12"/>
  <c r="H34" i="12"/>
  <c r="E34" i="12"/>
  <c r="H28" i="12"/>
  <c r="G28" i="12"/>
  <c r="F28" i="12"/>
  <c r="D28" i="12"/>
  <c r="C28" i="12"/>
  <c r="E28" i="12" s="1"/>
  <c r="H23" i="12"/>
  <c r="E23" i="12"/>
  <c r="G21" i="12"/>
  <c r="H21" i="12" s="1"/>
  <c r="D21" i="12"/>
  <c r="E21" i="12" s="1"/>
  <c r="C21" i="12"/>
  <c r="H18" i="12"/>
  <c r="E18" i="12"/>
  <c r="H17" i="12"/>
  <c r="E17" i="12"/>
  <c r="H16" i="12"/>
  <c r="E16" i="12"/>
  <c r="H15" i="12"/>
  <c r="E15" i="12"/>
  <c r="H14" i="12"/>
  <c r="E14" i="12"/>
  <c r="G13" i="12"/>
  <c r="G99" i="12" s="1"/>
  <c r="H99" i="12" s="1"/>
  <c r="F13" i="12"/>
  <c r="D13" i="12"/>
  <c r="E13" i="12" s="1"/>
  <c r="C13" i="12"/>
  <c r="H10" i="12"/>
  <c r="H9" i="12"/>
  <c r="H8" i="12"/>
  <c r="H7" i="12"/>
  <c r="G5" i="12"/>
  <c r="H5" i="12" s="1"/>
  <c r="F5" i="12"/>
  <c r="D5" i="12"/>
  <c r="D99" i="12" s="1"/>
  <c r="E99" i="12" s="1"/>
  <c r="C5" i="12"/>
  <c r="G19" i="8"/>
  <c r="H19" i="8" s="1"/>
  <c r="F19" i="8"/>
  <c r="D19" i="8"/>
  <c r="E19" i="8" s="1"/>
  <c r="C19" i="8"/>
  <c r="H18" i="8"/>
  <c r="E18" i="8"/>
  <c r="H17" i="8"/>
  <c r="E17" i="8"/>
  <c r="H16" i="8"/>
  <c r="E16" i="8"/>
  <c r="H15" i="8"/>
  <c r="E15" i="8"/>
  <c r="H14" i="8"/>
  <c r="E14" i="8"/>
  <c r="S73" i="7"/>
  <c r="E30" i="14" l="1"/>
  <c r="F30" i="14" s="1"/>
  <c r="J9" i="13"/>
  <c r="J7" i="13" s="1"/>
  <c r="I7" i="13"/>
  <c r="J14" i="13"/>
  <c r="H13" i="12"/>
  <c r="F103" i="1" l="1"/>
  <c r="F104" i="1"/>
  <c r="F102" i="1"/>
  <c r="F105" i="1" s="1"/>
  <c r="F18" i="6" l="1"/>
  <c r="F222" i="6"/>
  <c r="F155" i="6"/>
  <c r="F224" i="6"/>
  <c r="F223" i="6"/>
  <c r="F221" i="6"/>
  <c r="F225" i="6" s="1"/>
  <c r="F62" i="3"/>
  <c r="F61" i="3"/>
  <c r="F60" i="3"/>
  <c r="F66" i="5"/>
  <c r="F65" i="5"/>
  <c r="F64" i="5"/>
  <c r="F63" i="5"/>
  <c r="F58" i="5"/>
  <c r="F50" i="5"/>
  <c r="F43" i="5"/>
  <c r="F39" i="5"/>
  <c r="F34" i="5"/>
  <c r="F30" i="5"/>
  <c r="F24" i="5"/>
  <c r="F20" i="5"/>
  <c r="F14" i="5"/>
</calcChain>
</file>

<file path=xl/sharedStrings.xml><?xml version="1.0" encoding="utf-8"?>
<sst xmlns="http://schemas.openxmlformats.org/spreadsheetml/2006/main" count="1252" uniqueCount="431">
  <si>
    <r>
      <t xml:space="preserve">                    </t>
    </r>
    <r>
      <rPr>
        <b/>
        <sz val="10"/>
        <color indexed="8"/>
        <rFont val="Arial"/>
        <charset val="1"/>
      </rPr>
      <t>Pagat dhe Meditjet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11000</t>
    </r>
  </si>
  <si>
    <t>Nr</t>
  </si>
  <si>
    <t xml:space="preserve">Pershkrimi
</t>
  </si>
  <si>
    <t>Shuma e  paguar</t>
  </si>
  <si>
    <t>Data e pagesës</t>
  </si>
  <si>
    <t>Emri</t>
  </si>
  <si>
    <t>Pagat e muajit Prill</t>
  </si>
  <si>
    <t>30/04/2021</t>
  </si>
  <si>
    <t>Anëtaret e Kuvendit të Republikës së Kosovës</t>
  </si>
  <si>
    <t>Pagat e muajit Maj</t>
  </si>
  <si>
    <t>31/05/2021</t>
  </si>
  <si>
    <t>Pagat e muajit Qershor</t>
  </si>
  <si>
    <t>30/06/2021</t>
  </si>
  <si>
    <r>
      <t xml:space="preserve">                    </t>
    </r>
    <r>
      <rPr>
        <b/>
        <sz val="10"/>
        <color indexed="8"/>
        <rFont val="Arial"/>
        <charset val="1"/>
      </rPr>
      <t>Mëditja e udhëtimit zyrtar jashtë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13141</t>
    </r>
  </si>
  <si>
    <t>22/06/2021</t>
  </si>
  <si>
    <t>Mimoza Kusari Lila</t>
  </si>
  <si>
    <t>Saranda Bogujevci</t>
  </si>
  <si>
    <t>Arben Gashi</t>
  </si>
  <si>
    <t>Jeta Statovci</t>
  </si>
  <si>
    <t>Besian Mustafa</t>
  </si>
  <si>
    <t>Fitore Pacolli Dalipi</t>
  </si>
  <si>
    <t>Fitim Uka</t>
  </si>
  <si>
    <t>04/06/2021</t>
  </si>
  <si>
    <t>Armend Zemaj</t>
  </si>
  <si>
    <t>29/06/2021</t>
  </si>
  <si>
    <t>Mefail Bajqinovci</t>
  </si>
  <si>
    <r>
      <t xml:space="preserve">                    </t>
    </r>
    <r>
      <rPr>
        <b/>
        <sz val="10"/>
        <color indexed="8"/>
        <rFont val="Arial"/>
        <charset val="1"/>
      </rPr>
      <t>Akomodim gjate udhëtimit zyrtar jashtë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13142</t>
    </r>
  </si>
  <si>
    <r>
      <t xml:space="preserve">                    </t>
    </r>
    <r>
      <rPr>
        <b/>
        <sz val="10"/>
        <color indexed="8"/>
        <rFont val="Arial"/>
        <charset val="1"/>
      </rPr>
      <t>Shpenzime tjera te udhëtimit zyrtar jashte vendit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13143</t>
    </r>
  </si>
  <si>
    <r>
      <t xml:space="preserve">                    </t>
    </r>
    <r>
      <rPr>
        <b/>
        <sz val="10"/>
        <color indexed="8"/>
        <rFont val="Arial"/>
        <charset val="1"/>
      </rPr>
      <t>Shpenzime tjera telefonike Vala 900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13320</t>
    </r>
  </si>
  <si>
    <t>Shpenzime te telefonisë mobile</t>
  </si>
  <si>
    <t>23/04/2021</t>
  </si>
  <si>
    <t>TELEKOMI I KOSOVES SHA</t>
  </si>
  <si>
    <t xml:space="preserve">Shpeznimet e telefonise mobile </t>
  </si>
  <si>
    <t>27/05/2021</t>
  </si>
  <si>
    <t>Mbushje Vala</t>
  </si>
  <si>
    <t>14/06/2021</t>
  </si>
  <si>
    <r>
      <t xml:space="preserve">                    </t>
    </r>
    <r>
      <rPr>
        <b/>
        <sz val="10"/>
        <color indexed="8"/>
        <rFont val="Arial"/>
        <charset val="1"/>
      </rPr>
      <t>Shërbime tjera kontraktuese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13460</t>
    </r>
  </si>
  <si>
    <t>19/04/2021</t>
  </si>
  <si>
    <t>LUAN DIZDARI BI</t>
  </si>
  <si>
    <t>27/04/2021</t>
  </si>
  <si>
    <t>GLOBAL CONSULTING DEVELOPMENT ASSOCIATES SHPK</t>
  </si>
  <si>
    <t>Sherbime tjera -Pasaport diplomatike (Enver Dugolli )</t>
  </si>
  <si>
    <t>29/04/2021</t>
  </si>
  <si>
    <t>MINISTRIA PUNEVE TE BRENDSHME</t>
  </si>
  <si>
    <t>Sherbime tjera -Pasaport diplomatike (Fridon Lala )</t>
  </si>
  <si>
    <t>Sherbime tjera -Pasaport diplomatike (Burim Karameta )</t>
  </si>
  <si>
    <t>Sherbime tjera -Pasaport diplomatike (Samra Ilijazi )</t>
  </si>
  <si>
    <t>Sherbime tjera -Pasaport diplomatike (Ekrem Mustafa )</t>
  </si>
  <si>
    <t>Sherbime tjera -Pasaport diplomatike (Glauk Konjufca)</t>
  </si>
  <si>
    <t>Sherbime tjera -Pasaport diplomatike (Erxhan Galushi)</t>
  </si>
  <si>
    <t>Sherbime tjera -Pasaport diplomatike (Albana Bytyqi )</t>
  </si>
  <si>
    <t>07/05/2021</t>
  </si>
  <si>
    <t>12/05/2021</t>
  </si>
  <si>
    <t>26/05/2021</t>
  </si>
  <si>
    <t>Sherbime tjera -Pasaport diplomatike (Arijeta Rexhepi)</t>
  </si>
  <si>
    <t>28/05/2021</t>
  </si>
  <si>
    <t>03/06/2021</t>
  </si>
  <si>
    <t>Sherbime tjera -Pasaport diplomatike (Haki Abazi )</t>
  </si>
  <si>
    <t>10/06/2021</t>
  </si>
  <si>
    <t>Sherbime tjera -Pasaport diplomatike (Shqipe Isufi )</t>
  </si>
  <si>
    <t>23/06/2021</t>
  </si>
  <si>
    <t>28/06/2021</t>
  </si>
  <si>
    <t>Sherbime tjera -Pasaport diplomatike (Besim Muzaqi)</t>
  </si>
  <si>
    <t>18/06/2021</t>
  </si>
  <si>
    <t>Sherbime tjera -Pasaport diplomatike (Nijazi Isaku)</t>
  </si>
  <si>
    <t xml:space="preserve">Sherbime tjera -Pasaport diplomatike (Milazim Salijaj) </t>
  </si>
  <si>
    <t>Sherbime tjera -Pasaport diplomatike (Tinka Kurti )</t>
  </si>
  <si>
    <t>Sherbime tjera -Pasaport diplomatike (Jeta Statovci)</t>
  </si>
  <si>
    <t>Sherbime tjera -Pasaport diplomatike (Gramos Agusholli)</t>
  </si>
  <si>
    <r>
      <t xml:space="preserve">                    </t>
    </r>
    <r>
      <rPr>
        <b/>
        <sz val="10"/>
        <color indexed="8"/>
        <rFont val="Arial"/>
        <charset val="1"/>
      </rPr>
      <t>Drekat zyrtare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14310</t>
    </r>
  </si>
  <si>
    <t>20/05/2021</t>
  </si>
  <si>
    <t>FEHMI NIKA BI</t>
  </si>
  <si>
    <t>Drekë  zyrtare nga nenkryetari i Kuvendit Slavko Simic</t>
  </si>
  <si>
    <t>09/06/2021</t>
  </si>
  <si>
    <t>BOULEVARD SHPK</t>
  </si>
  <si>
    <t>HOTEL EMERALD SHPK</t>
  </si>
  <si>
    <t>24/06/2021</t>
  </si>
  <si>
    <t>Dreke zyrtare-Komisioni AD-HOC per perzgjedhjen e anetareve te Bordit te RTK-se (11 Qershor 2021)</t>
  </si>
  <si>
    <t xml:space="preserve">Dreke zyrtare-Komisioni per Arsim Shkence,Teknologji,Inovacion, Kulture,Rini dhe Sport (8 qershor 2021)
</t>
  </si>
  <si>
    <t xml:space="preserve">Drekë zyrtare -Komisioni per Shendetesi (16 qershor 2021) </t>
  </si>
  <si>
    <t>25/06/2021</t>
  </si>
  <si>
    <t>GRESA LOUNGE RESTAURANT SHPK</t>
  </si>
  <si>
    <r>
      <t xml:space="preserve">                    </t>
    </r>
    <r>
      <rPr>
        <b/>
        <sz val="10"/>
        <color indexed="8"/>
        <rFont val="Arial"/>
        <charset val="1"/>
      </rPr>
      <t>Subvencionet për entitetet publike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21110</t>
    </r>
  </si>
  <si>
    <t>Subvencion</t>
  </si>
  <si>
    <t>Subevncion</t>
  </si>
  <si>
    <t>OJQ KTHESA</t>
  </si>
  <si>
    <t>Administrata e Kuvendit të Republikës së Kosovës</t>
  </si>
  <si>
    <t>Xheladin Hoxha</t>
  </si>
  <si>
    <t>Naim Salihu</t>
  </si>
  <si>
    <t>Snoudon Daci</t>
  </si>
  <si>
    <r>
      <t xml:space="preserve">                    </t>
    </r>
    <r>
      <rPr>
        <b/>
        <sz val="10"/>
        <color indexed="8"/>
        <rFont val="Arial"/>
        <charset val="1"/>
      </rPr>
      <t>Rryma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13210</t>
    </r>
  </si>
  <si>
    <t>Rryma</t>
  </si>
  <si>
    <t>KESCO JSC SHA</t>
  </si>
  <si>
    <t>11/06/2021</t>
  </si>
  <si>
    <r>
      <t xml:space="preserve">                    </t>
    </r>
    <r>
      <rPr>
        <b/>
        <sz val="10"/>
        <color indexed="8"/>
        <rFont val="Arial"/>
        <charset val="1"/>
      </rPr>
      <t>Uji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13220</t>
    </r>
  </si>
  <si>
    <t>Uji</t>
  </si>
  <si>
    <t>PRISHTINA SHA KUR</t>
  </si>
  <si>
    <t>25/05/2021</t>
  </si>
  <si>
    <r>
      <t xml:space="preserve">                    </t>
    </r>
    <r>
      <rPr>
        <b/>
        <sz val="10"/>
        <color indexed="8"/>
        <rFont val="Arial"/>
        <charset val="1"/>
      </rPr>
      <t>Mbeturinat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13230</t>
    </r>
  </si>
  <si>
    <t>Mbeturina</t>
  </si>
  <si>
    <t>KRM PASTRIMI SHA</t>
  </si>
  <si>
    <r>
      <t xml:space="preserve">                    </t>
    </r>
    <r>
      <rPr>
        <b/>
        <sz val="10"/>
        <color indexed="8"/>
        <rFont val="Arial"/>
        <charset val="1"/>
      </rPr>
      <t>Ngrohja qendrore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13240</t>
    </r>
  </si>
  <si>
    <t>Ngrohja qendrore</t>
  </si>
  <si>
    <t>NP TERMOKOS SHA</t>
  </si>
  <si>
    <r>
      <t xml:space="preserve">                    </t>
    </r>
    <r>
      <rPr>
        <b/>
        <sz val="10"/>
        <color indexed="8"/>
        <rFont val="Arial"/>
        <charset val="1"/>
      </rPr>
      <t>Telefoni  - PTK me fatura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13250</t>
    </r>
  </si>
  <si>
    <t>Shpenzime te telefonisë fikse</t>
  </si>
  <si>
    <r>
      <t xml:space="preserve">                    </t>
    </r>
    <r>
      <rPr>
        <b/>
        <sz val="10"/>
        <color indexed="8"/>
        <rFont val="Arial"/>
        <charset val="1"/>
      </rPr>
      <t>Shërbime shtypje-jo marketing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13450</t>
    </r>
  </si>
  <si>
    <t>Shtypja dhe dizajni i revistes  se Kuvendit</t>
  </si>
  <si>
    <t>PRINTING-PRESS SH.P.K</t>
  </si>
  <si>
    <t>Sherbime tjera -web casting</t>
  </si>
  <si>
    <t>RROTA SHPK</t>
  </si>
  <si>
    <t>Sherbime tjera-Shfrytezimi i fotokopjeve</t>
  </si>
  <si>
    <t>NTSH RIKON</t>
  </si>
  <si>
    <t>NEXIA KS  SH.P.K</t>
  </si>
  <si>
    <t>24/05/2021</t>
  </si>
  <si>
    <t>Shpenzime tjera -Pagë</t>
  </si>
  <si>
    <t>VALBONE BUCINCA</t>
  </si>
  <si>
    <t>AVC GROUP SHPK</t>
  </si>
  <si>
    <t>RIKON SH.P.K</t>
  </si>
  <si>
    <t>Tatim</t>
  </si>
  <si>
    <t>08/06/2021</t>
  </si>
  <si>
    <t>ADMINISTRATA TATIMORE E KOSOVES</t>
  </si>
  <si>
    <t>Kontribute</t>
  </si>
  <si>
    <t>TRUSTI PENSIONAL I KURSIMEVE</t>
  </si>
  <si>
    <t>Sherbime tjera - shfrytezim i printereve</t>
  </si>
  <si>
    <t>Sherbime tjera</t>
  </si>
  <si>
    <t>OLIVE MEDICAL GROUP SHPK</t>
  </si>
  <si>
    <t>Shebime te printimit</t>
  </si>
  <si>
    <t>NDERRMARJA TREGTARE GRAFIKE BLENDI</t>
  </si>
  <si>
    <r>
      <t xml:space="preserve">                    </t>
    </r>
    <r>
      <rPr>
        <b/>
        <sz val="10"/>
        <color indexed="8"/>
        <rFont val="Arial"/>
        <charset val="1"/>
      </rPr>
      <t>Pajisje tjera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13509</t>
    </r>
  </si>
  <si>
    <t>Pajisje per sistemin CCTV</t>
  </si>
  <si>
    <t>PRO 4 SHPK</t>
  </si>
  <si>
    <r>
      <t xml:space="preserve">                    </t>
    </r>
    <r>
      <rPr>
        <b/>
        <sz val="10"/>
        <color indexed="8"/>
        <rFont val="Arial"/>
        <charset val="1"/>
      </rPr>
      <t>Furnizime për zyrë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13610</t>
    </r>
  </si>
  <si>
    <t>07/04/2021</t>
  </si>
  <si>
    <t>EUROPRINTY SHPK</t>
  </si>
  <si>
    <t>SILCA GROUP SH.A</t>
  </si>
  <si>
    <t>Furnizim me flamuj dhe material tjeter</t>
  </si>
  <si>
    <t>BARDHYL BEJTULLAHU B I</t>
  </si>
  <si>
    <t>Furnizim me goma</t>
  </si>
  <si>
    <t>EUROGOMA SHPK</t>
  </si>
  <si>
    <t>Furnizim me lule</t>
  </si>
  <si>
    <t>BERAT KACIU BI</t>
  </si>
  <si>
    <t>Furnizm me dhurata</t>
  </si>
  <si>
    <t>ZEJNULLA JANJEVA BI</t>
  </si>
  <si>
    <t>Furnizim me flamuj</t>
  </si>
  <si>
    <t>BARDHYL BEJTULLAHU B.I</t>
  </si>
  <si>
    <t>GI GRAFO LONI SHPK</t>
  </si>
  <si>
    <r>
      <t xml:space="preserve">                    </t>
    </r>
    <r>
      <rPr>
        <b/>
        <sz val="10"/>
        <color indexed="8"/>
        <rFont val="Arial"/>
        <charset val="1"/>
      </rPr>
      <t>Karburant për vetura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13780</t>
    </r>
  </si>
  <si>
    <t>HIB PETROL SHPK</t>
  </si>
  <si>
    <r>
      <t xml:space="preserve">                    </t>
    </r>
    <r>
      <rPr>
        <b/>
        <sz val="10"/>
        <color indexed="8"/>
        <rFont val="Arial"/>
        <charset val="1"/>
      </rPr>
      <t>Shërbimet e regjistrimit dhe sigurimeve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13950</t>
    </r>
  </si>
  <si>
    <r>
      <t xml:space="preserve">                    </t>
    </r>
    <r>
      <rPr>
        <b/>
        <sz val="10"/>
        <color indexed="8"/>
        <rFont val="Arial"/>
        <charset val="1"/>
      </rPr>
      <t>Sigurimi i automjeteve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13951</t>
    </r>
  </si>
  <si>
    <t>Sigurim i automjeteve</t>
  </si>
  <si>
    <t>KOMPANIA E SIGURIMEVE EUROSIG</t>
  </si>
  <si>
    <r>
      <t xml:space="preserve">                    </t>
    </r>
    <r>
      <rPr>
        <b/>
        <sz val="10"/>
        <color indexed="8"/>
        <rFont val="Arial"/>
        <charset val="1"/>
      </rPr>
      <t>Mirëmbajtja dhe riparimi i automjeteve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14010</t>
    </r>
  </si>
  <si>
    <t>IDEAL SHALA BI</t>
  </si>
  <si>
    <t>BAKI AUTOMOBILE SHPK</t>
  </si>
  <si>
    <t>LTG KOSOVA L.L.C</t>
  </si>
  <si>
    <r>
      <t xml:space="preserve">                    </t>
    </r>
    <r>
      <rPr>
        <b/>
        <sz val="10"/>
        <color indexed="8"/>
        <rFont val="Arial"/>
        <charset val="1"/>
      </rPr>
      <t>Mirëmbajtja e ndërtesave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14020</t>
    </r>
  </si>
  <si>
    <t>SCHAFBERGER JR GMBH DEGA KOSOVE</t>
  </si>
  <si>
    <r>
      <t xml:space="preserve">                    </t>
    </r>
    <r>
      <rPr>
        <b/>
        <sz val="10"/>
        <color indexed="8"/>
        <rFont val="Arial"/>
        <charset val="1"/>
      </rPr>
      <t>Mirëmbajtja e teknologjisë informative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14040</t>
    </r>
  </si>
  <si>
    <t>16/06/2021</t>
  </si>
  <si>
    <r>
      <t xml:space="preserve">                    </t>
    </r>
    <r>
      <rPr>
        <b/>
        <sz val="10"/>
        <color indexed="8"/>
        <rFont val="Arial"/>
        <charset val="1"/>
      </rPr>
      <t>Mirëmbajtja e mobilieve dhe pajisjeve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14050</t>
    </r>
  </si>
  <si>
    <t>HYMERI ELEVATORS  LLC</t>
  </si>
  <si>
    <t>ALBKOS SAFETY SHPK</t>
  </si>
  <si>
    <r>
      <t xml:space="preserve">                    </t>
    </r>
    <r>
      <rPr>
        <b/>
        <sz val="10"/>
        <color indexed="8"/>
        <rFont val="Arial"/>
        <charset val="1"/>
      </rPr>
      <t>Makineria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14140</t>
    </r>
  </si>
  <si>
    <t>MERCOM COMPANY SHPK</t>
  </si>
  <si>
    <r>
      <t xml:space="preserve">                    </t>
    </r>
    <r>
      <rPr>
        <b/>
        <sz val="10"/>
        <color indexed="8"/>
        <rFont val="Arial"/>
        <charset val="1"/>
      </rPr>
      <t>Reklamat dhe konkurset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14210</t>
    </r>
  </si>
  <si>
    <t>Konkurs</t>
  </si>
  <si>
    <t>MUHAMET MAVRAJ B I</t>
  </si>
  <si>
    <t>GRUPI KOHA SHPK</t>
  </si>
  <si>
    <t>SHPERNDARJA EXPRESS SHPK</t>
  </si>
  <si>
    <r>
      <t xml:space="preserve">                    </t>
    </r>
    <r>
      <rPr>
        <b/>
        <sz val="10"/>
        <color indexed="8"/>
        <rFont val="Arial"/>
        <charset val="1"/>
      </rPr>
      <t>Botimet e publikimeve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14220</t>
    </r>
  </si>
  <si>
    <t>Pubikime</t>
  </si>
  <si>
    <t>AHMET QERIQI BI</t>
  </si>
  <si>
    <t>Publikime</t>
  </si>
  <si>
    <r>
      <t xml:space="preserve">                    </t>
    </r>
    <r>
      <rPr>
        <b/>
        <sz val="10"/>
        <color indexed="8"/>
        <rFont val="Arial"/>
        <charset val="1"/>
      </rPr>
      <t>Shpenzimet për informim publik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14230</t>
    </r>
  </si>
  <si>
    <t xml:space="preserve">Gazeta zyrtare </t>
  </si>
  <si>
    <t>ZYRA E KRYEMINISTRIT</t>
  </si>
  <si>
    <t>19/05/2021</t>
  </si>
  <si>
    <r>
      <t xml:space="preserve">                    </t>
    </r>
    <r>
      <rPr>
        <b/>
        <sz val="10"/>
        <color indexed="8"/>
        <rFont val="Arial"/>
        <charset val="1"/>
      </rPr>
      <t>Ndërtesat administrative afariste</t>
    </r>
    <r>
      <rPr>
        <b/>
        <sz val="10"/>
        <color indexed="8"/>
        <rFont val="Arial"/>
        <charset val="1"/>
      </rPr>
      <t xml:space="preserve">                 Kodi buxhetor: </t>
    </r>
    <r>
      <rPr>
        <b/>
        <sz val="10"/>
        <color indexed="8"/>
        <rFont val="Arial"/>
        <charset val="1"/>
      </rPr>
      <t>31120</t>
    </r>
  </si>
  <si>
    <t>Lifti</t>
  </si>
  <si>
    <t>06/04/2021</t>
  </si>
  <si>
    <t>EJONA SHPK</t>
  </si>
  <si>
    <t>Stafi mështetës Politik</t>
  </si>
  <si>
    <t>Gerolld Nikoliqi</t>
  </si>
  <si>
    <t>Hajredin Krasniqi</t>
  </si>
  <si>
    <t>Kreshnik Gega</t>
  </si>
  <si>
    <t>Ilir Kerçeli</t>
  </si>
  <si>
    <t>Sherbime Tjera</t>
  </si>
  <si>
    <t>Komisioni per ndihme shtetrore</t>
  </si>
  <si>
    <t>Furnizim per zyre -furnizim me flamuj</t>
  </si>
  <si>
    <t>COMPASS IT SH.P.K.</t>
  </si>
  <si>
    <t>Donjeta Vllasaliu</t>
  </si>
  <si>
    <t>LIBURN HALILI BI</t>
  </si>
  <si>
    <t>gjithsej</t>
  </si>
  <si>
    <t>14510 Pagesa e tatimit ne qira</t>
  </si>
  <si>
    <t>Programi: Komisioni për ndihme shtetrore</t>
  </si>
  <si>
    <t>Prej datës: 01/04/2021</t>
  </si>
  <si>
    <t>Deri më datën: 30/06/2021</t>
  </si>
  <si>
    <t>Paga</t>
  </si>
  <si>
    <t>sherbime tjera</t>
  </si>
  <si>
    <t>komunali</t>
  </si>
  <si>
    <t>Programi: Administrata</t>
  </si>
  <si>
    <t>mallra dhe sherbime</t>
  </si>
  <si>
    <t>kapital</t>
  </si>
  <si>
    <t>Mallra dhe sherbime</t>
  </si>
  <si>
    <t>subvencion</t>
  </si>
  <si>
    <t>Programi:Anëtaret e Kuvendit të Republikës së Kosovës</t>
  </si>
  <si>
    <t>Drekë  zyrtare - Komisioni për Zhvillim Ekonomik, Infrastrukturë,Tregti dhe Industri</t>
  </si>
  <si>
    <t>Sherbime tjera-Auditim i Pasqyrave Financiare të Zyrës Kombëtare të Auditimit</t>
  </si>
  <si>
    <t>Shpenzime tjera - Huazime të pajisjeve</t>
  </si>
  <si>
    <t xml:space="preserve">Akomodim gajtë udhëtimit zyrtar në Shqiperi (7-8 Qershor 2021)
</t>
  </si>
  <si>
    <t>Akomodim gjatë udhëtimit zyrtar në Shqiperi (6-7 Qershor 2021)</t>
  </si>
  <si>
    <t xml:space="preserve">Akomodim gjatë udhëtimit zyrtar në Gjermani (20-21 Qershor 2021)
</t>
  </si>
  <si>
    <t xml:space="preserve">Shpenzimet tjera gjatë udhëtimit zyrtar në Shqiperi (6-7 Qershor 2021)
</t>
  </si>
  <si>
    <t>Furnizim për zyre</t>
  </si>
  <si>
    <t>Furnizim me ujë</t>
  </si>
  <si>
    <t>Derivate për vetura</t>
  </si>
  <si>
    <t>Taksa për regjistrim të automjetit</t>
  </si>
  <si>
    <t>Mirëmbajtje e automjeteve</t>
  </si>
  <si>
    <t>Mirëmbajtje e ndërtesës</t>
  </si>
  <si>
    <t xml:space="preserve">Mirëmbajtja e web faqes </t>
  </si>
  <si>
    <t>Mirëmbajtja e sistemit CCTV dhe mbrojtjes kundër zjarrit</t>
  </si>
  <si>
    <t>Mirëmbajtja e sistemit DCN dhe A/V</t>
  </si>
  <si>
    <t>Mirëmbajtje e liftave</t>
  </si>
  <si>
    <t>Mirëmbajtje e aparatave  kundër zjarrit</t>
  </si>
  <si>
    <t>Qiraja për automjete</t>
  </si>
  <si>
    <t xml:space="preserve">Shërbimet e Bufesë </t>
  </si>
  <si>
    <t xml:space="preserve">Shpenzimet e udhëtimit  zyrtar në Shqipëri (7-8 Qershor 2021)
</t>
  </si>
  <si>
    <t xml:space="preserve">Shpenzimet e udhëtimit  zyrtar në Shqipëri (6-7 Qershor 2021)
</t>
  </si>
  <si>
    <t xml:space="preserve">Shpenzimet e udhëtim zyrtare në Shqipëri (6-7 Qershor 2021)
</t>
  </si>
  <si>
    <t xml:space="preserve">Shpenzimet e udhëtimit  zyrtare në Gjermani (20-21 Qershor 2021)
</t>
  </si>
  <si>
    <t>Shpenzimet e udhëtimit  zyrtar në Gjermani  (20-21 Qershor 2021)</t>
  </si>
  <si>
    <t>Akomodim gjatë udhëtimit zyrtar në Shqipëri (6-7 Qershor 2021)</t>
  </si>
  <si>
    <t>Akomodim gjatë udhëtimit zyrtar në Gjermani  (20-21 Qershor 2021)</t>
  </si>
  <si>
    <t xml:space="preserve">Shpenzimet tjera gjatë udhëtimit zyrtar në Shqipëri ( 7 Qershor 2021)
</t>
  </si>
  <si>
    <t>Pasaport zyrtare për Reshat Nurboja</t>
  </si>
  <si>
    <t>Pasaport zyrtare  për Feim Tahirsylaj</t>
  </si>
  <si>
    <t>Pasaport zyrtare për Driton Tali</t>
  </si>
  <si>
    <t>Sherbime të bufesë</t>
  </si>
  <si>
    <t>Drekë zyrtare</t>
  </si>
  <si>
    <t>Qiraja për ndertesa</t>
  </si>
  <si>
    <t>Tatimi në qira</t>
  </si>
  <si>
    <t xml:space="preserve">Shpenzime gjatë udhëtimit  zyrtar në Shqipëri (4-6 Qershor 2021)
</t>
  </si>
  <si>
    <t xml:space="preserve">Shpenzime gjatë udhëtimit  zyrtar në Shqipëri (4-5 Qershor 2021)
</t>
  </si>
  <si>
    <t xml:space="preserve">Shpenzime gjatë udhëtimit  zyrtar në Shqipëri (7 Qershor 2021)
</t>
  </si>
  <si>
    <t xml:space="preserve">Shpenzime gjatë udhëtimit  zyrtar në Turqi  (20-23 Qershor 2021)
</t>
  </si>
  <si>
    <t xml:space="preserve">Shpenzime gajtë udhëtimit  zyrtar në Bosne dhe Hercegovinë (27-29 maj 2021)
</t>
  </si>
  <si>
    <t xml:space="preserve">Akomodim gjatë udhëtimit zyrtar në Turqi (20-23 Qershor 2021)
</t>
  </si>
  <si>
    <t xml:space="preserve">Akomodim gjatë udhëtimit zyrtar në Bosne dhe Hercegovinë (27-29 maj 2021)
</t>
  </si>
  <si>
    <t>Shpenzimet tjera gjatë udhëtimit zyrtar në Bosne dhe Hercegovinë (27-29 maj 2021)</t>
  </si>
  <si>
    <t xml:space="preserve">Sherbime tjera - Fotografimi i deputetëve </t>
  </si>
  <si>
    <t>Shebime tjera-Perkthim</t>
  </si>
  <si>
    <t>Sherbime te tjera Pasaport diplomatike (Bahrim Sabani)</t>
  </si>
  <si>
    <t>Sherbime te tjera Pasaport diplomatike (Alban Bajrami )</t>
  </si>
  <si>
    <t>Sherbime te tjera pasaporta diplomatike (Mirlinda Sadiku)</t>
  </si>
  <si>
    <t xml:space="preserve">Sherbime te tjera pasaporta diplomatike (Mimoza Kusari Lila) </t>
  </si>
  <si>
    <t>Sherbime te tjera pasaporta diplomatike (Bekim Arifi)</t>
  </si>
  <si>
    <t>Sherbime te tjera pasaporta diplomatike (Shqipe Mehmeti Selimi )</t>
  </si>
  <si>
    <t>Sherbime te tjera pasaporta diplomatike (Driton Hyseni)</t>
  </si>
  <si>
    <t>Sherbime te tjera pasaporta diplomatike (Luan Aliu)</t>
  </si>
  <si>
    <t>Sherbime te tjera pasaporta diplomatike (Mirsad Shkreta)</t>
  </si>
  <si>
    <t>HANDICAP KOSOVA SHOQATA E PARALIZËS SË FËMIJËVE</t>
  </si>
  <si>
    <t>Raporti Financiar për gjashtëmujorin e vitit 2021</t>
  </si>
  <si>
    <r>
      <t xml:space="preserve">Kodi i Organizatës Buxhetore: </t>
    </r>
    <r>
      <rPr>
        <b/>
        <sz val="40"/>
        <color theme="1"/>
        <rFont val="Times New Roman"/>
        <family val="1"/>
      </rPr>
      <t>101</t>
    </r>
  </si>
  <si>
    <r>
      <t xml:space="preserve">Informatat kontaktuese: </t>
    </r>
    <r>
      <rPr>
        <b/>
        <sz val="40"/>
        <color theme="1"/>
        <rFont val="Times New Roman"/>
        <family val="1"/>
      </rPr>
      <t>038 200 10 557</t>
    </r>
  </si>
  <si>
    <r>
      <t xml:space="preserve">Sekretari i Kuvendit:  </t>
    </r>
    <r>
      <rPr>
        <b/>
        <sz val="40"/>
        <color theme="1"/>
        <rFont val="Times New Roman"/>
        <family val="1"/>
      </rPr>
      <t>Ismet Krasniqi, Ndërtesa e Kuvendit, zyra N-122</t>
    </r>
  </si>
  <si>
    <r>
      <t xml:space="preserve">Drejtori i Përgjithshëm për Administratë: </t>
    </r>
    <r>
      <rPr>
        <b/>
        <sz val="40"/>
        <color theme="1"/>
        <rFont val="Times New Roman"/>
        <family val="1"/>
      </rPr>
      <t>Emrush Haxhiu, Ndërtesa e Kuvendit, zyra N-226</t>
    </r>
  </si>
  <si>
    <r>
      <t xml:space="preserve">Drejtori i Drejtorisë për Buxhet dhe Pagesa: </t>
    </r>
    <r>
      <rPr>
        <b/>
        <sz val="40"/>
        <color theme="1"/>
        <rFont val="Times New Roman"/>
        <family val="1"/>
      </rPr>
      <t>Istret Azemi, Ndërtesa e Kuvendit, zyra N-222</t>
    </r>
  </si>
  <si>
    <t>14.07.2021</t>
  </si>
  <si>
    <t>1)Hyrje: (Ju lutem paraqitni në formë tekstuale një përmbledhje të zhvillimeve kryesore në buxhetin e organizatës tuaj. Të mos kalohet hapësira e ofruar më poshtë!)</t>
  </si>
  <si>
    <t>2) Përmbledhje për të hyrat dhe kategoritë e veçanta të shpenzimeve:</t>
  </si>
  <si>
    <t>(Ju lutem paraqitni shkurtimisht ndryshimet kryesore për sa i përket vlerave të parashikuara dhe atyre aktuale për secilën kategori. Të mos kalohet hapësira e ofruar më poshtë).</t>
  </si>
  <si>
    <t xml:space="preserve">a)      Të hyrat: </t>
  </si>
  <si>
    <t>b)       Paga dhe shtesa:</t>
  </si>
  <si>
    <t>c)       Mallra dhe shërbime:</t>
  </si>
  <si>
    <t>d)      Shpenzime komunale:</t>
  </si>
  <si>
    <t>e)      Investimet Kapitale:</t>
  </si>
  <si>
    <t>f)       Subvencionet dhe Transferet:</t>
  </si>
  <si>
    <t>3) Përmbledhje:</t>
  </si>
  <si>
    <t>Ju lutem, paraqitni shkurtimisht vërejtjet përfundimtare lidhur me buxhetin e institucionit tuaj, apo pikëpamjet për zhvillimet në të ardhmen.</t>
  </si>
  <si>
    <t>__________________________________</t>
  </si>
  <si>
    <t xml:space="preserve"> </t>
  </si>
  <si>
    <t>Nënshkrimi i Sekretarit të Kuvendit</t>
  </si>
  <si>
    <t>4) Tabelat:</t>
  </si>
  <si>
    <t>a) Të hyrat:</t>
  </si>
  <si>
    <t>Ju lutem plotësoni tabelën me informatat e nevojshme.</t>
  </si>
  <si>
    <t>Kodi Ekonomik</t>
  </si>
  <si>
    <t>Kategoria Ekonomike</t>
  </si>
  <si>
    <t>Të hyrat e Planifikuara/Parashikuara për këtë periudhë</t>
  </si>
  <si>
    <t>Të hyrat vetanake të bartura nga viti paraprak</t>
  </si>
  <si>
    <t>Kuvendi i Republikës së Kosovës, nuk realizon të hyra</t>
  </si>
  <si>
    <t>b) Shpenzimet:</t>
  </si>
  <si>
    <t>Ju lutem plotësoni tabelën me të dhënat e nevojshme.</t>
  </si>
  <si>
    <t>Buxheti dhe Shpenzimet  2020</t>
  </si>
  <si>
    <t xml:space="preserve">Buxheti i shpenzuar në % </t>
  </si>
  <si>
    <t>Buxheti dhe Shpenzimet  2021</t>
  </si>
  <si>
    <t>Buxheti 2020</t>
  </si>
  <si>
    <t xml:space="preserve"> shpenzimet</t>
  </si>
  <si>
    <t>Buxheti 2021</t>
  </si>
  <si>
    <t xml:space="preserve">Shpenzimet </t>
  </si>
  <si>
    <t>Paga dhe shtesa</t>
  </si>
  <si>
    <t>Mallra dhe shërbime</t>
  </si>
  <si>
    <t>Shërbimet komunale</t>
  </si>
  <si>
    <t>Subvencionet dhe Transferet</t>
  </si>
  <si>
    <t>Investimet Kapitale</t>
  </si>
  <si>
    <t>Gjithsej</t>
  </si>
  <si>
    <t>4. c) DETAJET E SHPENZIMEVE SIPAS KODEVE EKONOMIKE</t>
  </si>
  <si>
    <t>MALLRA DHE SHËRBIME Emri i kategorisë ekonomike</t>
  </si>
  <si>
    <t>Planifikuar 2021</t>
  </si>
  <si>
    <t>Shpenzimet  6 mujore per vitin 2021</t>
  </si>
  <si>
    <t>% e shpenzimit</t>
  </si>
  <si>
    <t>Planifikuar 2020</t>
  </si>
  <si>
    <t>Shpenzimet  6 mujore per vitin 2020</t>
  </si>
  <si>
    <t>Shpenzimet e udhëtimit</t>
  </si>
  <si>
    <t>Shpenzime te udhetimit brenda vendit</t>
  </si>
  <si>
    <t>Shpenzime te udhetimit jashte vendit</t>
  </si>
  <si>
    <t>Meditja e udhimit zyrtar jasht vendit</t>
  </si>
  <si>
    <t>Akomodimi gjate udhetimit zyrtar jasht vendit</t>
  </si>
  <si>
    <t>Shpenzimet tjera te udhitimit zyrtar jasht vendit</t>
  </si>
  <si>
    <t>SHPENZIME KOMUNALE</t>
  </si>
  <si>
    <t>Ryma</t>
  </si>
  <si>
    <t>Mbeturinat</t>
  </si>
  <si>
    <t>Ngrohja qëndrore</t>
  </si>
  <si>
    <t>Shpenzimet telefonike</t>
  </si>
  <si>
    <t>SHËRBIMET E TELEKOMUNIKIMIT</t>
  </si>
  <si>
    <t>Shpenzimet për internet</t>
  </si>
  <si>
    <t>Shpenzimet e telefonisë mobile</t>
  </si>
  <si>
    <t>Shpenzimet postare</t>
  </si>
  <si>
    <t>Shpenzimet e përdorimit të kabllit optik</t>
  </si>
  <si>
    <t>SHPENZIMET PËR SHËRBIME</t>
  </si>
  <si>
    <t>Shërbimet e arsimimit dhe trajnimit</t>
  </si>
  <si>
    <t>Shërbimet e përfaqësimit dhe avokaturës</t>
  </si>
  <si>
    <t>Shërbimet e ndryshme shëndetësore</t>
  </si>
  <si>
    <t>Shërbime të ndryshme intelektuale dhe këshillëdhënëse</t>
  </si>
  <si>
    <t>Shërbime shtypje jo marketing</t>
  </si>
  <si>
    <t>Shërbime kontraktuese tjera</t>
  </si>
  <si>
    <t>Shërbime teknike</t>
  </si>
  <si>
    <t>Shpenzimet për anëtarësim</t>
  </si>
  <si>
    <t>BLERJE E MOBILJEVE DHE PAISJEVE (ME PAK SE 1000 EURO) (NENTOTALI)</t>
  </si>
  <si>
    <t>Mobilje (me pak se 1000 euro)</t>
  </si>
  <si>
    <t>Telefona (me pak se 1000 euro)</t>
  </si>
  <si>
    <t>Kompjuterë (me pak se 1000 euro)</t>
  </si>
  <si>
    <t>Harduer për teknologji informative (me pak se 1000 euro)</t>
  </si>
  <si>
    <t>Makina fotokopjuese (me pak se 1000 euro)</t>
  </si>
  <si>
    <t>Pajisje trafiku (me pak se 1000 euro)</t>
  </si>
  <si>
    <t>Pajisje tjera (me pak se 1000 euro)</t>
  </si>
  <si>
    <t>Blerja e librave</t>
  </si>
  <si>
    <t>BLERJE TJERA - MALLRA DHE SHERBIME (NENTOTALI)</t>
  </si>
  <si>
    <t>Furnizime për zyrë</t>
  </si>
  <si>
    <t>Furnizime pastrimi</t>
  </si>
  <si>
    <t>Akomodimi</t>
  </si>
  <si>
    <t>DERIVATET DHE LËNDËT DJEGËSE (NENTOTALI)</t>
  </si>
  <si>
    <t>Nafte per ngrohje qendrore</t>
  </si>
  <si>
    <t>Derivate per gjenerator</t>
  </si>
  <si>
    <t>Karburant per vetura</t>
  </si>
  <si>
    <t>LLOGARITE E AVANSIT (NENTOTALI)</t>
  </si>
  <si>
    <t xml:space="preserve">                  -   </t>
  </si>
  <si>
    <t>Avas per para te imeta (p.cash)</t>
  </si>
  <si>
    <t>Avans per udhetime zyrtare</t>
  </si>
  <si>
    <t>Avanc</t>
  </si>
  <si>
    <t>Avans per mallra dhe sherbime</t>
  </si>
  <si>
    <t>Avanc - per ambasadat</t>
  </si>
  <si>
    <t>SHERBIMET E REGJISTRIMIT DHE SIGURIMEVE (NENTOTALI)</t>
  </si>
  <si>
    <t>Regjistrimi dhe Sigurimi i automjeteve</t>
  </si>
  <si>
    <t>Taksa komunale</t>
  </si>
  <si>
    <t>Sigurimi i ndertesave dhe tjera</t>
  </si>
  <si>
    <t>Provizion për Tarifa të Ndryshme</t>
  </si>
  <si>
    <t>MIRËMBAJTJA (NENTOTALI)</t>
  </si>
  <si>
    <t>Mirembajtja dhe riparimi i automjeteve</t>
  </si>
  <si>
    <t>Mirembajtja e ndertesave</t>
  </si>
  <si>
    <t>Mirëmbajtja e Teknologjisë Informative</t>
  </si>
  <si>
    <t>Mirembajtja e mobileve dhe paisjeve</t>
  </si>
  <si>
    <t>Qiraja</t>
  </si>
  <si>
    <t>Qiraja per ndertesa</t>
  </si>
  <si>
    <t>Qiraja makineria</t>
  </si>
  <si>
    <t>Shpenzimet -vendimet e gjykatave</t>
  </si>
  <si>
    <t>SHPENZIMET E MARKETINGUT (NENTOTALI)</t>
  </si>
  <si>
    <t>Reklamat dhe konkurset</t>
  </si>
  <si>
    <t>Botimet e publikimeve</t>
  </si>
  <si>
    <t>Shpenzimet per informim publik</t>
  </si>
  <si>
    <t>SHPENZIMET E PËRFAQËSIMIT (NENTOTALI)</t>
  </si>
  <si>
    <t>Drekat zyrtare</t>
  </si>
  <si>
    <t>Dreke zyrtare jasht vendit</t>
  </si>
  <si>
    <t>Pagesa e tatimit ne qira</t>
  </si>
  <si>
    <t>4.d )</t>
  </si>
  <si>
    <t>INVESTIMET KAPITALE: DETAJET E SHPENZIMEVE SIPAS PROJEKTEVE</t>
  </si>
  <si>
    <t xml:space="preserve"> Buxheti 2020</t>
  </si>
  <si>
    <t xml:space="preserve"> Buxheti 2021</t>
  </si>
  <si>
    <t>INVESTIMET KAPITALE</t>
  </si>
  <si>
    <t>Shpenzimet 6 mujor</t>
  </si>
  <si>
    <t xml:space="preserve">% e  shpenzimit  </t>
  </si>
  <si>
    <t>Emri i kategorisë ekonomike</t>
  </si>
  <si>
    <t>Gjithsej Investimet Kapitale</t>
  </si>
  <si>
    <t>Kodi I projektit</t>
  </si>
  <si>
    <t>Shpenzimet kapitale</t>
  </si>
  <si>
    <t>Rifreskimi dhe pavarësimi i sistemit të TIK-ut</t>
  </si>
  <si>
    <t>Renovimi i nderteses dhe instalimeve ekzistuese</t>
  </si>
  <si>
    <t>Digjitalizimi i arkives</t>
  </si>
  <si>
    <t>Pajisje tjera</t>
  </si>
  <si>
    <t xml:space="preserve">Krijimi i qendres se te dhenave ne KK </t>
  </si>
  <si>
    <t>Krijimi i sistemit te integruar wi-fi ne ndertesen e Kuvendit</t>
  </si>
  <si>
    <t>Krijimi I sherbimit informativ per ligjet, sistemi law data</t>
  </si>
  <si>
    <t>Pajisje per sallen plenare</t>
  </si>
  <si>
    <t>4.e)</t>
  </si>
  <si>
    <t>SUBVENCIONET DHE TRANSFERET: DETAJET E SHPENZIMEVE SIPAS KODEVE EKONOMIKE</t>
  </si>
  <si>
    <t>Subvencione dhe Transfere</t>
  </si>
  <si>
    <t>Planifikimi 2020</t>
  </si>
  <si>
    <t>Shpenzimet gjashtë mujore</t>
  </si>
  <si>
    <t xml:space="preserve">% e  shpenzimit </t>
  </si>
  <si>
    <t xml:space="preserve">Gjithsej subvensione dhe transfere </t>
  </si>
  <si>
    <t>SUBVENCIONET</t>
  </si>
  <si>
    <t>Subvencionet per Etnitete Publike</t>
  </si>
  <si>
    <t xml:space="preserve">Subvencionet per Etnitete Publike </t>
  </si>
  <si>
    <t>Subvencionet per Etnitete Jopublike</t>
  </si>
  <si>
    <t>TRANSFERET</t>
  </si>
  <si>
    <t xml:space="preserve">                           -   </t>
  </si>
  <si>
    <t xml:space="preserve">                         -   </t>
  </si>
  <si>
    <t>4.f)     Personeli dhe struktura e pagave</t>
  </si>
  <si>
    <t>Niveli</t>
  </si>
  <si>
    <t>Pozitat e aprovuara me Ligjin për Buxhet</t>
  </si>
  <si>
    <t>Pozitat e plotësuara</t>
  </si>
  <si>
    <t>Buxheti 6 mujor për paga dhe shtesa</t>
  </si>
  <si>
    <t>Buxheti i shpenzuar për paga dhe shtesa për periudhën raportuese</t>
  </si>
  <si>
    <t>% e realizimit</t>
  </si>
  <si>
    <t>Anëtarët e Kuvendit</t>
  </si>
  <si>
    <t>Administrata e Kuvendit</t>
  </si>
  <si>
    <t>Stafi Mbështetës Politik</t>
  </si>
  <si>
    <t>Komisioni ndihmes shteterore</t>
  </si>
  <si>
    <t>Në listat e pagave në muajin qershor 2021, janë edhe 41 ish deputet të legjislaturës së shtatë, të cilët realizojnë pagën kalimtare.</t>
  </si>
  <si>
    <t>Programi: Stafi Politik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</si>
</sst>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\ _L_e_k_ë_-;\-* #,##0\ _L_e_k_ë_-;_-* &quot;-&quot;\ _L_e_k_ë_-;_-@_-"/>
    <numFmt numFmtId="165" formatCode="_-* #,##0.00\ _L_e_k_ë_-;\-* #,##0.00\ _L_e_k_ë_-;_-* &quot;-&quot;??\ _L_e_k_ë_-;_-@_-"/>
    <numFmt numFmtId="166" formatCode="[$-10409]#,##0.00"/>
    <numFmt numFmtId="167" formatCode="_-* #,##0.00\ _L_e_k_ë_-;\-* #,##0.00\ _L_e_k_ë_-;_-* &quot;-&quot;\ _L_e_k_ë_-;_-@_-"/>
  </numFmts>
  <fonts count="44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9"/>
      <color indexed="8"/>
      <name val="Arial"/>
    </font>
    <font>
      <b/>
      <u/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/>
  </cellStyleXfs>
  <cellXfs count="340">
    <xf numFmtId="0" fontId="0" fillId="0" borderId="0" xfId="0"/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/>
    <xf numFmtId="0" fontId="0" fillId="2" borderId="0" xfId="0" applyFill="1"/>
    <xf numFmtId="0" fontId="1" fillId="3" borderId="9" xfId="0" applyFont="1" applyFill="1" applyBorder="1" applyAlignment="1" applyProtection="1">
      <alignment horizontal="left" vertical="top" wrapText="1" readingOrder="1"/>
      <protection locked="0"/>
    </xf>
    <xf numFmtId="0" fontId="1" fillId="2" borderId="9" xfId="0" applyFont="1" applyFill="1" applyBorder="1" applyAlignment="1" applyProtection="1">
      <alignment horizontal="left" vertical="top" wrapText="1" readingOrder="1"/>
      <protection locked="0"/>
    </xf>
    <xf numFmtId="0" fontId="0" fillId="2" borderId="9" xfId="0" applyFill="1" applyBorder="1"/>
    <xf numFmtId="14" fontId="1" fillId="2" borderId="9" xfId="0" applyNumberFormat="1" applyFont="1" applyFill="1" applyBorder="1" applyAlignment="1" applyProtection="1">
      <alignment horizontal="left" vertical="top" wrapText="1" readingOrder="1"/>
      <protection locked="0"/>
    </xf>
    <xf numFmtId="166" fontId="0" fillId="0" borderId="9" xfId="0" applyNumberFormat="1" applyBorder="1"/>
    <xf numFmtId="0" fontId="0" fillId="0" borderId="0" xfId="0" applyBorder="1"/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/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/>
    </xf>
    <xf numFmtId="4" fontId="0" fillId="0" borderId="0" xfId="0" applyNumberFormat="1"/>
    <xf numFmtId="0" fontId="4" fillId="0" borderId="0" xfId="0" applyFont="1"/>
    <xf numFmtId="166" fontId="4" fillId="0" borderId="0" xfId="0" applyNumberFormat="1" applyFont="1"/>
    <xf numFmtId="4" fontId="4" fillId="0" borderId="0" xfId="0" applyNumberFormat="1" applyFont="1"/>
    <xf numFmtId="0" fontId="4" fillId="0" borderId="4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/>
    <xf numFmtId="166" fontId="7" fillId="0" borderId="0" xfId="0" applyNumberFormat="1" applyFont="1" applyBorder="1"/>
    <xf numFmtId="4" fontId="7" fillId="0" borderId="0" xfId="0" applyNumberFormat="1" applyFont="1" applyBorder="1"/>
    <xf numFmtId="0" fontId="1" fillId="3" borderId="9" xfId="0" applyFont="1" applyFill="1" applyBorder="1" applyAlignment="1" applyProtection="1">
      <alignment horizontal="left" vertical="top" wrapText="1" readingOrder="1"/>
      <protection locked="0"/>
    </xf>
    <xf numFmtId="0" fontId="1" fillId="2" borderId="9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left" indent="8"/>
    </xf>
    <xf numFmtId="0" fontId="12" fillId="0" borderId="0" xfId="0" applyFont="1"/>
    <xf numFmtId="0" fontId="12" fillId="0" borderId="0" xfId="0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5" fontId="10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3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165" fontId="17" fillId="0" borderId="0" xfId="1" applyFont="1" applyBorder="1" applyAlignment="1">
      <alignment vertical="center" wrapText="1"/>
    </xf>
    <xf numFmtId="165" fontId="10" fillId="0" borderId="0" xfId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8" fillId="0" borderId="0" xfId="1" applyFont="1" applyBorder="1" applyAlignment="1">
      <alignment vertical="center" wrapText="1"/>
    </xf>
    <xf numFmtId="43" fontId="10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165" fontId="21" fillId="0" borderId="0" xfId="1" applyFont="1" applyBorder="1" applyAlignment="1">
      <alignment horizontal="right" vertical="center" wrapText="1"/>
    </xf>
    <xf numFmtId="0" fontId="19" fillId="0" borderId="0" xfId="0" applyFont="1" applyAlignment="1">
      <alignment horizontal="left" indent="5"/>
    </xf>
    <xf numFmtId="0" fontId="20" fillId="0" borderId="0" xfId="0" applyFont="1"/>
    <xf numFmtId="0" fontId="21" fillId="0" borderId="0" xfId="0" applyFont="1" applyBorder="1" applyAlignment="1">
      <alignment horizontal="right" vertical="top" wrapText="1"/>
    </xf>
    <xf numFmtId="165" fontId="10" fillId="0" borderId="0" xfId="1" applyFont="1" applyBorder="1"/>
    <xf numFmtId="0" fontId="10" fillId="0" borderId="0" xfId="0" applyFont="1" applyBorder="1"/>
    <xf numFmtId="43" fontId="10" fillId="0" borderId="0" xfId="0" applyNumberFormat="1" applyFont="1" applyBorder="1"/>
    <xf numFmtId="0" fontId="14" fillId="0" borderId="0" xfId="0" applyFont="1" applyBorder="1" applyAlignment="1">
      <alignment horizontal="left" vertical="top" wrapText="1"/>
    </xf>
    <xf numFmtId="0" fontId="14" fillId="0" borderId="0" xfId="0" applyFont="1"/>
    <xf numFmtId="0" fontId="16" fillId="0" borderId="0" xfId="0" applyFont="1"/>
    <xf numFmtId="0" fontId="19" fillId="0" borderId="0" xfId="0" applyFont="1"/>
    <xf numFmtId="165" fontId="10" fillId="0" borderId="0" xfId="1" applyFont="1"/>
    <xf numFmtId="0" fontId="10" fillId="0" borderId="13" xfId="0" applyFont="1" applyBorder="1"/>
    <xf numFmtId="0" fontId="15" fillId="0" borderId="0" xfId="0" applyFont="1"/>
    <xf numFmtId="0" fontId="24" fillId="0" borderId="0" xfId="0" applyFont="1"/>
    <xf numFmtId="0" fontId="18" fillId="0" borderId="0" xfId="0" applyFont="1"/>
    <xf numFmtId="0" fontId="25" fillId="0" borderId="0" xfId="0" applyFont="1"/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20" xfId="0" applyFont="1" applyBorder="1" applyAlignment="1">
      <alignment horizontal="center" wrapText="1"/>
    </xf>
    <xf numFmtId="0" fontId="26" fillId="0" borderId="0" xfId="0" applyFont="1"/>
    <xf numFmtId="0" fontId="24" fillId="0" borderId="27" xfId="0" applyFont="1" applyBorder="1" applyAlignment="1">
      <alignment horizontal="left" textRotation="90" wrapText="1"/>
    </xf>
    <xf numFmtId="0" fontId="18" fillId="0" borderId="27" xfId="0" applyFont="1" applyBorder="1" applyAlignment="1">
      <alignment horizontal="left" textRotation="90" wrapText="1"/>
    </xf>
    <xf numFmtId="0" fontId="24" fillId="0" borderId="9" xfId="0" applyFont="1" applyBorder="1" applyAlignment="1">
      <alignment horizontal="left" textRotation="90" wrapText="1"/>
    </xf>
    <xf numFmtId="0" fontId="18" fillId="0" borderId="9" xfId="0" applyFont="1" applyBorder="1" applyAlignment="1">
      <alignment horizontal="left" textRotation="90" wrapText="1"/>
    </xf>
    <xf numFmtId="0" fontId="18" fillId="0" borderId="26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165" fontId="18" fillId="0" borderId="29" xfId="1" applyFont="1" applyBorder="1" applyAlignment="1">
      <alignment vertical="top" wrapText="1"/>
    </xf>
    <xf numFmtId="165" fontId="18" fillId="0" borderId="27" xfId="1" applyFont="1" applyBorder="1" applyAlignment="1">
      <alignment vertical="top" wrapText="1"/>
    </xf>
    <xf numFmtId="165" fontId="25" fillId="0" borderId="9" xfId="1" applyFont="1" applyBorder="1"/>
    <xf numFmtId="165" fontId="24" fillId="0" borderId="29" xfId="1" applyFont="1" applyBorder="1" applyAlignment="1">
      <alignment vertical="top" wrapText="1"/>
    </xf>
    <xf numFmtId="43" fontId="27" fillId="0" borderId="9" xfId="0" applyNumberFormat="1" applyFont="1" applyBorder="1"/>
    <xf numFmtId="43" fontId="25" fillId="0" borderId="0" xfId="0" applyNumberFormat="1" applyFont="1"/>
    <xf numFmtId="0" fontId="28" fillId="0" borderId="0" xfId="0" applyFont="1"/>
    <xf numFmtId="0" fontId="28" fillId="0" borderId="31" xfId="0" applyFont="1" applyBorder="1" applyAlignment="1">
      <alignment vertical="top" wrapText="1"/>
    </xf>
    <xf numFmtId="0" fontId="28" fillId="0" borderId="32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4" fillId="0" borderId="33" xfId="0" applyFont="1" applyBorder="1" applyAlignment="1">
      <alignment vertical="top" wrapText="1"/>
    </xf>
    <xf numFmtId="0" fontId="24" fillId="0" borderId="27" xfId="0" applyFont="1" applyBorder="1" applyAlignment="1">
      <alignment vertical="top" wrapText="1"/>
    </xf>
    <xf numFmtId="0" fontId="24" fillId="0" borderId="9" xfId="0" applyFont="1" applyBorder="1" applyAlignment="1">
      <alignment vertical="top" wrapText="1"/>
    </xf>
    <xf numFmtId="0" fontId="29" fillId="0" borderId="9" xfId="0" applyFont="1" applyBorder="1" applyAlignment="1">
      <alignment vertical="top" wrapText="1"/>
    </xf>
    <xf numFmtId="165" fontId="24" fillId="0" borderId="9" xfId="1" applyFont="1" applyBorder="1" applyAlignment="1">
      <alignment vertical="top" wrapText="1"/>
    </xf>
    <xf numFmtId="164" fontId="24" fillId="0" borderId="9" xfId="2" applyFont="1" applyBorder="1" applyAlignment="1">
      <alignment vertical="top" wrapText="1"/>
    </xf>
    <xf numFmtId="43" fontId="24" fillId="0" borderId="9" xfId="0" applyNumberFormat="1" applyFont="1" applyBorder="1" applyAlignment="1">
      <alignment vertical="top" wrapText="1"/>
    </xf>
    <xf numFmtId="165" fontId="24" fillId="0" borderId="9" xfId="1" applyFont="1" applyBorder="1"/>
    <xf numFmtId="10" fontId="24" fillId="0" borderId="9" xfId="3" applyNumberFormat="1" applyFont="1" applyBorder="1" applyAlignment="1">
      <alignment vertical="top" wrapText="1"/>
    </xf>
    <xf numFmtId="43" fontId="28" fillId="0" borderId="0" xfId="0" applyNumberFormat="1" applyFont="1"/>
    <xf numFmtId="0" fontId="30" fillId="0" borderId="9" xfId="0" applyFont="1" applyBorder="1" applyAlignment="1">
      <alignment vertical="top" wrapText="1"/>
    </xf>
    <xf numFmtId="165" fontId="18" fillId="0" borderId="9" xfId="1" applyFont="1" applyBorder="1" applyAlignment="1">
      <alignment vertical="top" wrapText="1"/>
    </xf>
    <xf numFmtId="164" fontId="18" fillId="0" borderId="9" xfId="2" applyFont="1" applyBorder="1" applyAlignment="1">
      <alignment vertical="top" wrapText="1"/>
    </xf>
    <xf numFmtId="164" fontId="31" fillId="0" borderId="9" xfId="2" applyFont="1" applyBorder="1"/>
    <xf numFmtId="165" fontId="28" fillId="0" borderId="0" xfId="1" applyFont="1"/>
    <xf numFmtId="165" fontId="27" fillId="0" borderId="9" xfId="1" applyFont="1" applyBorder="1"/>
    <xf numFmtId="0" fontId="33" fillId="0" borderId="34" xfId="4" applyFont="1" applyBorder="1"/>
    <xf numFmtId="165" fontId="17" fillId="0" borderId="10" xfId="1" applyFont="1" applyBorder="1"/>
    <xf numFmtId="164" fontId="17" fillId="0" borderId="10" xfId="2" applyFont="1" applyBorder="1"/>
    <xf numFmtId="165" fontId="18" fillId="0" borderId="0" xfId="1" applyFont="1"/>
    <xf numFmtId="165" fontId="18" fillId="0" borderId="36" xfId="1" applyFont="1" applyBorder="1" applyAlignment="1"/>
    <xf numFmtId="165" fontId="18" fillId="0" borderId="12" xfId="1" applyFont="1" applyBorder="1" applyAlignment="1"/>
    <xf numFmtId="165" fontId="18" fillId="0" borderId="9" xfId="1" applyFont="1" applyBorder="1"/>
    <xf numFmtId="0" fontId="18" fillId="0" borderId="0" xfId="0" applyFont="1" applyBorder="1" applyAlignment="1">
      <alignment vertical="top" wrapText="1"/>
    </xf>
    <xf numFmtId="167" fontId="18" fillId="0" borderId="9" xfId="2" applyNumberFormat="1" applyFont="1" applyBorder="1"/>
    <xf numFmtId="0" fontId="34" fillId="0" borderId="9" xfId="0" applyFont="1" applyBorder="1"/>
    <xf numFmtId="0" fontId="24" fillId="0" borderId="9" xfId="0" applyFont="1" applyBorder="1" applyAlignment="1">
      <alignment horizontal="right"/>
    </xf>
    <xf numFmtId="0" fontId="35" fillId="0" borderId="9" xfId="0" applyFont="1" applyBorder="1" applyAlignment="1">
      <alignment wrapText="1"/>
    </xf>
    <xf numFmtId="165" fontId="24" fillId="0" borderId="9" xfId="1" applyFont="1" applyBorder="1" applyAlignment="1">
      <alignment wrapText="1"/>
    </xf>
    <xf numFmtId="10" fontId="24" fillId="0" borderId="9" xfId="3" applyNumberFormat="1" applyFont="1" applyBorder="1" applyAlignment="1">
      <alignment wrapText="1"/>
    </xf>
    <xf numFmtId="165" fontId="36" fillId="0" borderId="9" xfId="1" applyFont="1" applyBorder="1"/>
    <xf numFmtId="0" fontId="37" fillId="0" borderId="9" xfId="0" applyFont="1" applyBorder="1" applyAlignment="1">
      <alignment horizontal="right"/>
    </xf>
    <xf numFmtId="0" fontId="38" fillId="0" borderId="9" xfId="0" applyFont="1" applyBorder="1" applyAlignment="1">
      <alignment wrapText="1"/>
    </xf>
    <xf numFmtId="165" fontId="18" fillId="0" borderId="9" xfId="1" applyFont="1" applyBorder="1" applyAlignment="1">
      <alignment wrapText="1"/>
    </xf>
    <xf numFmtId="165" fontId="37" fillId="4" borderId="9" xfId="1" applyFont="1" applyFill="1" applyBorder="1"/>
    <xf numFmtId="0" fontId="34" fillId="2" borderId="9" xfId="0" applyFont="1" applyFill="1" applyBorder="1"/>
    <xf numFmtId="0" fontId="18" fillId="0" borderId="9" xfId="0" applyFont="1" applyBorder="1"/>
    <xf numFmtId="165" fontId="37" fillId="0" borderId="9" xfId="1" applyFont="1" applyBorder="1"/>
    <xf numFmtId="0" fontId="37" fillId="0" borderId="0" xfId="0" applyFont="1" applyBorder="1" applyAlignment="1">
      <alignment horizontal="right"/>
    </xf>
    <xf numFmtId="165" fontId="37" fillId="0" borderId="0" xfId="1" applyFont="1" applyBorder="1"/>
    <xf numFmtId="0" fontId="37" fillId="0" borderId="9" xfId="0" applyFont="1" applyBorder="1"/>
    <xf numFmtId="43" fontId="36" fillId="0" borderId="9" xfId="0" applyNumberFormat="1" applyFont="1" applyBorder="1"/>
    <xf numFmtId="165" fontId="36" fillId="0" borderId="10" xfId="1" applyFont="1" applyBorder="1"/>
    <xf numFmtId="0" fontId="24" fillId="0" borderId="9" xfId="0" applyFont="1" applyBorder="1" applyAlignment="1">
      <alignment wrapText="1"/>
    </xf>
    <xf numFmtId="167" fontId="24" fillId="0" borderId="9" xfId="2" applyNumberFormat="1" applyFont="1" applyBorder="1"/>
    <xf numFmtId="0" fontId="36" fillId="0" borderId="10" xfId="0" applyFont="1" applyBorder="1"/>
    <xf numFmtId="0" fontId="18" fillId="0" borderId="9" xfId="0" applyFont="1" applyBorder="1" applyAlignment="1">
      <alignment wrapText="1"/>
    </xf>
    <xf numFmtId="167" fontId="37" fillId="2" borderId="10" xfId="2" applyNumberFormat="1" applyFont="1" applyFill="1" applyBorder="1"/>
    <xf numFmtId="0" fontId="37" fillId="0" borderId="10" xfId="0" applyFont="1" applyBorder="1"/>
    <xf numFmtId="0" fontId="18" fillId="0" borderId="0" xfId="0" applyFont="1" applyBorder="1" applyAlignment="1">
      <alignment wrapText="1"/>
    </xf>
    <xf numFmtId="165" fontId="18" fillId="0" borderId="0" xfId="1" applyFont="1" applyBorder="1" applyAlignment="1">
      <alignment wrapText="1"/>
    </xf>
    <xf numFmtId="0" fontId="37" fillId="0" borderId="0" xfId="0" applyFont="1"/>
    <xf numFmtId="0" fontId="36" fillId="0" borderId="9" xfId="0" applyFont="1" applyBorder="1"/>
    <xf numFmtId="165" fontId="18" fillId="0" borderId="9" xfId="0" applyNumberFormat="1" applyFont="1" applyBorder="1" applyAlignment="1">
      <alignment wrapText="1"/>
    </xf>
    <xf numFmtId="0" fontId="39" fillId="0" borderId="34" xfId="4" applyFont="1" applyBorder="1"/>
    <xf numFmtId="0" fontId="17" fillId="0" borderId="10" xfId="4" applyFont="1" applyBorder="1"/>
    <xf numFmtId="0" fontId="38" fillId="0" borderId="0" xfId="0" applyFont="1" applyAlignment="1">
      <alignment wrapText="1"/>
    </xf>
    <xf numFmtId="0" fontId="18" fillId="0" borderId="0" xfId="0" applyFont="1" applyAlignment="1">
      <alignment wrapText="1"/>
    </xf>
    <xf numFmtId="165" fontId="24" fillId="0" borderId="10" xfId="1" applyFont="1" applyBorder="1"/>
    <xf numFmtId="0" fontId="38" fillId="0" borderId="0" xfId="0" applyFont="1"/>
    <xf numFmtId="0" fontId="18" fillId="0" borderId="9" xfId="0" applyFont="1" applyBorder="1" applyAlignment="1">
      <alignment horizontal="right"/>
    </xf>
    <xf numFmtId="2" fontId="34" fillId="0" borderId="9" xfId="0" applyNumberFormat="1" applyFont="1" applyBorder="1"/>
    <xf numFmtId="165" fontId="37" fillId="2" borderId="9" xfId="1" applyFont="1" applyFill="1" applyBorder="1"/>
    <xf numFmtId="43" fontId="37" fillId="0" borderId="10" xfId="0" applyNumberFormat="1" applyFont="1" applyBorder="1"/>
    <xf numFmtId="0" fontId="37" fillId="0" borderId="0" xfId="0" applyFont="1" applyBorder="1"/>
    <xf numFmtId="43" fontId="36" fillId="0" borderId="10" xfId="0" applyNumberFormat="1" applyFont="1" applyBorder="1"/>
    <xf numFmtId="0" fontId="38" fillId="0" borderId="9" xfId="0" applyFont="1" applyBorder="1"/>
    <xf numFmtId="0" fontId="18" fillId="0" borderId="10" xfId="0" applyFont="1" applyBorder="1"/>
    <xf numFmtId="43" fontId="24" fillId="0" borderId="9" xfId="0" applyNumberFormat="1" applyFont="1" applyBorder="1"/>
    <xf numFmtId="165" fontId="24" fillId="0" borderId="9" xfId="0" applyNumberFormat="1" applyFont="1" applyBorder="1"/>
    <xf numFmtId="165" fontId="37" fillId="0" borderId="10" xfId="1" applyFont="1" applyBorder="1"/>
    <xf numFmtId="165" fontId="28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0" fontId="28" fillId="0" borderId="0" xfId="0" applyFont="1" applyBorder="1"/>
    <xf numFmtId="0" fontId="30" fillId="0" borderId="0" xfId="0" applyFont="1" applyAlignment="1">
      <alignment horizontal="center"/>
    </xf>
    <xf numFmtId="0" fontId="30" fillId="0" borderId="0" xfId="0" applyFont="1"/>
    <xf numFmtId="0" fontId="40" fillId="5" borderId="0" xfId="0" applyFont="1" applyFill="1" applyAlignment="1">
      <alignment horizontal="center"/>
    </xf>
    <xf numFmtId="0" fontId="41" fillId="5" borderId="0" xfId="0" applyFont="1" applyFill="1" applyAlignment="1">
      <alignment horizontal="center"/>
    </xf>
    <xf numFmtId="0" fontId="30" fillId="0" borderId="0" xfId="0" applyFont="1" applyBorder="1"/>
    <xf numFmtId="0" fontId="41" fillId="0" borderId="21" xfId="0" applyFont="1" applyBorder="1" applyAlignment="1">
      <alignment horizontal="center"/>
    </xf>
    <xf numFmtId="0" fontId="41" fillId="0" borderId="22" xfId="0" applyFont="1" applyBorder="1"/>
    <xf numFmtId="0" fontId="41" fillId="0" borderId="22" xfId="0" applyFont="1" applyBorder="1" applyAlignment="1">
      <alignment horizontal="center"/>
    </xf>
    <xf numFmtId="0" fontId="40" fillId="4" borderId="22" xfId="0" applyFont="1" applyFill="1" applyBorder="1" applyAlignment="1">
      <alignment horizontal="center"/>
    </xf>
    <xf numFmtId="0" fontId="30" fillId="6" borderId="0" xfId="0" applyFont="1" applyFill="1"/>
    <xf numFmtId="0" fontId="41" fillId="0" borderId="9" xfId="0" applyFont="1" applyBorder="1" applyAlignment="1">
      <alignment horizontal="center"/>
    </xf>
    <xf numFmtId="43" fontId="42" fillId="0" borderId="22" xfId="0" applyNumberFormat="1" applyFont="1" applyBorder="1" applyAlignment="1">
      <alignment horizontal="center"/>
    </xf>
    <xf numFmtId="43" fontId="40" fillId="0" borderId="22" xfId="0" applyNumberFormat="1" applyFont="1" applyBorder="1" applyAlignment="1">
      <alignment horizontal="center"/>
    </xf>
    <xf numFmtId="2" fontId="30" fillId="0" borderId="9" xfId="0" applyNumberFormat="1" applyFont="1" applyBorder="1"/>
    <xf numFmtId="10" fontId="30" fillId="0" borderId="9" xfId="3" applyNumberFormat="1" applyFont="1" applyBorder="1"/>
    <xf numFmtId="0" fontId="33" fillId="0" borderId="0" xfId="0" applyFont="1" applyAlignment="1">
      <alignment horizontal="center"/>
    </xf>
    <xf numFmtId="10" fontId="30" fillId="0" borderId="0" xfId="3" applyNumberFormat="1" applyFont="1"/>
    <xf numFmtId="43" fontId="30" fillId="0" borderId="0" xfId="0" applyNumberFormat="1" applyFont="1"/>
    <xf numFmtId="0" fontId="30" fillId="0" borderId="52" xfId="0" applyFont="1" applyBorder="1" applyAlignment="1">
      <alignment horizontal="center"/>
    </xf>
    <xf numFmtId="165" fontId="41" fillId="0" borderId="9" xfId="1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165" fontId="41" fillId="4" borderId="9" xfId="1" applyFont="1" applyFill="1" applyBorder="1" applyAlignment="1">
      <alignment horizontal="center"/>
    </xf>
    <xf numFmtId="165" fontId="30" fillId="4" borderId="9" xfId="1" applyFont="1" applyFill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43" fontId="30" fillId="0" borderId="9" xfId="0" applyNumberFormat="1" applyFont="1" applyBorder="1"/>
    <xf numFmtId="0" fontId="30" fillId="0" borderId="9" xfId="0" applyFont="1" applyBorder="1"/>
    <xf numFmtId="43" fontId="30" fillId="0" borderId="9" xfId="0" applyNumberFormat="1" applyFont="1" applyBorder="1" applyAlignment="1">
      <alignment horizontal="center"/>
    </xf>
    <xf numFmtId="165" fontId="30" fillId="0" borderId="9" xfId="1" applyFont="1" applyBorder="1" applyAlignment="1">
      <alignment horizontal="center"/>
    </xf>
    <xf numFmtId="9" fontId="30" fillId="0" borderId="9" xfId="3" applyFont="1" applyBorder="1"/>
    <xf numFmtId="0" fontId="30" fillId="0" borderId="10" xfId="0" applyFont="1" applyBorder="1" applyAlignment="1">
      <alignment horizontal="center"/>
    </xf>
    <xf numFmtId="0" fontId="30" fillId="0" borderId="55" xfId="0" applyFont="1" applyBorder="1"/>
    <xf numFmtId="0" fontId="30" fillId="0" borderId="19" xfId="0" applyFont="1" applyBorder="1"/>
    <xf numFmtId="0" fontId="30" fillId="0" borderId="42" xfId="0" applyFont="1" applyBorder="1"/>
    <xf numFmtId="0" fontId="30" fillId="0" borderId="21" xfId="0" applyFont="1" applyBorder="1"/>
    <xf numFmtId="0" fontId="30" fillId="0" borderId="22" xfId="0" applyFont="1" applyBorder="1"/>
    <xf numFmtId="0" fontId="30" fillId="0" borderId="23" xfId="0" applyFont="1" applyBorder="1"/>
    <xf numFmtId="165" fontId="30" fillId="0" borderId="0" xfId="1" applyFont="1"/>
    <xf numFmtId="0" fontId="36" fillId="5" borderId="0" xfId="0" applyFont="1" applyFill="1" applyAlignment="1">
      <alignment horizontal="right"/>
    </xf>
    <xf numFmtId="0" fontId="37" fillId="0" borderId="21" xfId="0" applyFont="1" applyBorder="1"/>
    <xf numFmtId="0" fontId="37" fillId="0" borderId="23" xfId="0" applyFont="1" applyBorder="1"/>
    <xf numFmtId="0" fontId="37" fillId="0" borderId="22" xfId="0" applyFont="1" applyBorder="1"/>
    <xf numFmtId="0" fontId="36" fillId="4" borderId="22" xfId="0" applyFont="1" applyFill="1" applyBorder="1"/>
    <xf numFmtId="0" fontId="37" fillId="4" borderId="23" xfId="0" applyFont="1" applyFill="1" applyBorder="1"/>
    <xf numFmtId="0" fontId="36" fillId="5" borderId="56" xfId="0" applyFont="1" applyFill="1" applyBorder="1" applyAlignment="1">
      <alignment horizontal="center" wrapText="1"/>
    </xf>
    <xf numFmtId="0" fontId="36" fillId="0" borderId="23" xfId="0" applyFont="1" applyBorder="1" applyAlignment="1">
      <alignment wrapText="1"/>
    </xf>
    <xf numFmtId="43" fontId="36" fillId="0" borderId="23" xfId="0" applyNumberFormat="1" applyFont="1" applyBorder="1"/>
    <xf numFmtId="10" fontId="36" fillId="0" borderId="23" xfId="0" applyNumberFormat="1" applyFont="1" applyBorder="1"/>
    <xf numFmtId="0" fontId="24" fillId="0" borderId="52" xfId="0" applyFont="1" applyBorder="1" applyAlignment="1">
      <alignment horizontal="right"/>
    </xf>
    <xf numFmtId="0" fontId="24" fillId="0" borderId="23" xfId="0" applyFont="1" applyBorder="1" applyAlignment="1">
      <alignment wrapText="1"/>
    </xf>
    <xf numFmtId="165" fontId="36" fillId="0" borderId="23" xfId="1" applyFont="1" applyBorder="1"/>
    <xf numFmtId="10" fontId="36" fillId="0" borderId="23" xfId="3" applyNumberFormat="1" applyFont="1" applyBorder="1"/>
    <xf numFmtId="0" fontId="37" fillId="0" borderId="47" xfId="0" applyFont="1" applyBorder="1" applyAlignment="1">
      <alignment horizontal="right"/>
    </xf>
    <xf numFmtId="0" fontId="18" fillId="0" borderId="46" xfId="0" applyFont="1" applyBorder="1" applyAlignment="1">
      <alignment wrapText="1"/>
    </xf>
    <xf numFmtId="165" fontId="37" fillId="4" borderId="46" xfId="1" applyFont="1" applyFill="1" applyBorder="1"/>
    <xf numFmtId="10" fontId="37" fillId="0" borderId="46" xfId="3" applyNumberFormat="1" applyFont="1" applyBorder="1"/>
    <xf numFmtId="165" fontId="37" fillId="0" borderId="46" xfId="1" applyFont="1" applyBorder="1"/>
    <xf numFmtId="0" fontId="36" fillId="0" borderId="23" xfId="0" applyFont="1" applyBorder="1"/>
    <xf numFmtId="0" fontId="18" fillId="0" borderId="57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 indent="5"/>
    </xf>
    <xf numFmtId="0" fontId="18" fillId="0" borderId="52" xfId="0" applyFont="1" applyBorder="1" applyAlignment="1">
      <alignment vertical="top" wrapText="1"/>
    </xf>
    <xf numFmtId="165" fontId="17" fillId="0" borderId="30" xfId="1" applyFont="1" applyBorder="1" applyAlignment="1">
      <alignment vertical="top" wrapText="1"/>
    </xf>
    <xf numFmtId="165" fontId="18" fillId="0" borderId="58" xfId="1" applyFont="1" applyBorder="1" applyAlignment="1">
      <alignment vertical="top" wrapText="1"/>
    </xf>
    <xf numFmtId="10" fontId="18" fillId="0" borderId="52" xfId="3" applyNumberFormat="1" applyFont="1" applyBorder="1" applyAlignment="1">
      <alignment vertical="top" wrapText="1"/>
    </xf>
    <xf numFmtId="165" fontId="18" fillId="0" borderId="30" xfId="1" applyFont="1" applyBorder="1" applyAlignment="1">
      <alignment vertical="top" wrapText="1"/>
    </xf>
    <xf numFmtId="10" fontId="17" fillId="0" borderId="52" xfId="3" applyNumberFormat="1" applyFont="1" applyBorder="1" applyAlignment="1">
      <alignment vertical="top" wrapText="1"/>
    </xf>
    <xf numFmtId="0" fontId="43" fillId="0" borderId="0" xfId="0" applyFont="1"/>
    <xf numFmtId="167" fontId="30" fillId="0" borderId="9" xfId="2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left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textRotation="90" wrapText="1"/>
    </xf>
    <xf numFmtId="0" fontId="18" fillId="0" borderId="26" xfId="0" applyFont="1" applyBorder="1" applyAlignment="1">
      <alignment horizontal="center" vertical="top" textRotation="90" wrapText="1"/>
    </xf>
    <xf numFmtId="0" fontId="18" fillId="0" borderId="14" xfId="0" applyFont="1" applyBorder="1" applyAlignment="1">
      <alignment horizontal="left" textRotation="90" wrapText="1"/>
    </xf>
    <xf numFmtId="0" fontId="18" fillId="0" borderId="26" xfId="0" applyFont="1" applyBorder="1" applyAlignment="1">
      <alignment horizontal="left" textRotation="90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left" wrapText="1"/>
    </xf>
    <xf numFmtId="0" fontId="18" fillId="0" borderId="16" xfId="0" applyFont="1" applyBorder="1" applyAlignment="1">
      <alignment horizontal="left" textRotation="90" wrapText="1"/>
    </xf>
    <xf numFmtId="0" fontId="18" fillId="0" borderId="28" xfId="0" applyFont="1" applyBorder="1" applyAlignment="1">
      <alignment horizontal="left" textRotation="90" wrapText="1"/>
    </xf>
    <xf numFmtId="0" fontId="18" fillId="0" borderId="29" xfId="0" applyFont="1" applyBorder="1" applyAlignment="1">
      <alignment horizontal="left" textRotation="90" wrapText="1"/>
    </xf>
    <xf numFmtId="0" fontId="18" fillId="0" borderId="36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wrapText="1"/>
    </xf>
    <xf numFmtId="0" fontId="37" fillId="0" borderId="0" xfId="0" applyFont="1" applyBorder="1"/>
    <xf numFmtId="0" fontId="37" fillId="0" borderId="0" xfId="0" applyFont="1"/>
    <xf numFmtId="0" fontId="18" fillId="0" borderId="0" xfId="0" applyFont="1" applyBorder="1"/>
    <xf numFmtId="0" fontId="18" fillId="0" borderId="0" xfId="0" applyFont="1"/>
    <xf numFmtId="0" fontId="40" fillId="5" borderId="40" xfId="0" applyFont="1" applyFill="1" applyBorder="1" applyAlignment="1">
      <alignment horizontal="center"/>
    </xf>
    <xf numFmtId="0" fontId="40" fillId="5" borderId="44" xfId="0" applyFont="1" applyFill="1" applyBorder="1" applyAlignment="1">
      <alignment horizontal="center"/>
    </xf>
    <xf numFmtId="0" fontId="40" fillId="5" borderId="41" xfId="0" applyFont="1" applyFill="1" applyBorder="1" applyAlignment="1">
      <alignment horizontal="center" wrapText="1"/>
    </xf>
    <xf numFmtId="0" fontId="40" fillId="5" borderId="19" xfId="0" applyFont="1" applyFill="1" applyBorder="1" applyAlignment="1">
      <alignment horizontal="center" wrapText="1"/>
    </xf>
    <xf numFmtId="0" fontId="40" fillId="5" borderId="42" xfId="0" applyFont="1" applyFill="1" applyBorder="1" applyAlignment="1">
      <alignment horizontal="center" wrapText="1"/>
    </xf>
    <xf numFmtId="0" fontId="40" fillId="5" borderId="43" xfId="0" applyFont="1" applyFill="1" applyBorder="1" applyAlignment="1">
      <alignment horizontal="center" wrapText="1"/>
    </xf>
    <xf numFmtId="0" fontId="40" fillId="5" borderId="47" xfId="0" applyFont="1" applyFill="1" applyBorder="1" applyAlignment="1">
      <alignment horizontal="center" wrapText="1"/>
    </xf>
    <xf numFmtId="0" fontId="30" fillId="0" borderId="0" xfId="0" applyFont="1"/>
    <xf numFmtId="0" fontId="40" fillId="5" borderId="0" xfId="0" applyFont="1" applyFill="1"/>
    <xf numFmtId="0" fontId="30" fillId="0" borderId="13" xfId="0" applyFont="1" applyBorder="1"/>
    <xf numFmtId="0" fontId="41" fillId="0" borderId="22" xfId="0" applyFont="1" applyBorder="1"/>
    <xf numFmtId="0" fontId="41" fillId="0" borderId="23" xfId="0" applyFont="1" applyBorder="1"/>
    <xf numFmtId="0" fontId="40" fillId="4" borderId="22" xfId="0" applyFont="1" applyFill="1" applyBorder="1" applyAlignment="1">
      <alignment horizontal="center"/>
    </xf>
    <xf numFmtId="0" fontId="40" fillId="4" borderId="23" xfId="0" applyFont="1" applyFill="1" applyBorder="1" applyAlignment="1">
      <alignment horizontal="center"/>
    </xf>
    <xf numFmtId="0" fontId="29" fillId="0" borderId="43" xfId="0" applyFont="1" applyBorder="1" applyAlignment="1">
      <alignment horizontal="center" wrapText="1"/>
    </xf>
    <xf numFmtId="0" fontId="29" fillId="0" borderId="47" xfId="0" applyFont="1" applyBorder="1" applyAlignment="1">
      <alignment horizontal="center" wrapText="1"/>
    </xf>
    <xf numFmtId="0" fontId="29" fillId="0" borderId="48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50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165" fontId="42" fillId="0" borderId="9" xfId="1" applyFont="1" applyBorder="1" applyAlignment="1">
      <alignment horizontal="center"/>
    </xf>
    <xf numFmtId="165" fontId="40" fillId="0" borderId="9" xfId="1" applyFont="1" applyBorder="1" applyAlignment="1">
      <alignment horizontal="center"/>
    </xf>
    <xf numFmtId="2" fontId="30" fillId="0" borderId="49" xfId="0" applyNumberFormat="1" applyFont="1" applyBorder="1"/>
    <xf numFmtId="2" fontId="30" fillId="0" borderId="51" xfId="0" applyNumberFormat="1" applyFont="1" applyBorder="1"/>
    <xf numFmtId="10" fontId="30" fillId="0" borderId="49" xfId="3" applyNumberFormat="1" applyFont="1" applyBorder="1"/>
    <xf numFmtId="10" fontId="30" fillId="0" borderId="51" xfId="3" applyNumberFormat="1" applyFont="1" applyBorder="1"/>
    <xf numFmtId="0" fontId="30" fillId="2" borderId="21" xfId="0" applyFont="1" applyFill="1" applyBorder="1" applyAlignment="1">
      <alignment horizontal="left" wrapText="1"/>
    </xf>
    <xf numFmtId="0" fontId="30" fillId="2" borderId="22" xfId="0" applyFont="1" applyFill="1" applyBorder="1" applyAlignment="1">
      <alignment horizontal="left" wrapText="1"/>
    </xf>
    <xf numFmtId="0" fontId="30" fillId="2" borderId="23" xfId="0" applyFont="1" applyFill="1" applyBorder="1" applyAlignment="1">
      <alignment horizontal="left" wrapText="1"/>
    </xf>
    <xf numFmtId="0" fontId="40" fillId="5" borderId="45" xfId="0" applyFont="1" applyFill="1" applyBorder="1" applyAlignment="1">
      <alignment horizontal="center" wrapText="1"/>
    </xf>
    <xf numFmtId="0" fontId="40" fillId="5" borderId="13" xfId="0" applyFont="1" applyFill="1" applyBorder="1" applyAlignment="1">
      <alignment horizontal="center" wrapText="1"/>
    </xf>
    <xf numFmtId="0" fontId="40" fillId="5" borderId="46" xfId="0" applyFont="1" applyFill="1" applyBorder="1" applyAlignment="1">
      <alignment horizontal="center" wrapText="1"/>
    </xf>
    <xf numFmtId="0" fontId="40" fillId="0" borderId="19" xfId="0" applyFont="1" applyBorder="1" applyAlignment="1">
      <alignment horizontal="right"/>
    </xf>
    <xf numFmtId="0" fontId="40" fillId="0" borderId="42" xfId="0" applyFont="1" applyBorder="1" applyAlignment="1">
      <alignment horizontal="right"/>
    </xf>
    <xf numFmtId="0" fontId="30" fillId="0" borderId="9" xfId="0" applyFont="1" applyBorder="1" applyAlignment="1">
      <alignment wrapText="1"/>
    </xf>
    <xf numFmtId="0" fontId="30" fillId="2" borderId="19" xfId="0" applyFont="1" applyFill="1" applyBorder="1" applyAlignment="1">
      <alignment wrapText="1"/>
    </xf>
    <xf numFmtId="0" fontId="30" fillId="2" borderId="42" xfId="0" applyFont="1" applyFill="1" applyBorder="1" applyAlignment="1">
      <alignment wrapText="1"/>
    </xf>
    <xf numFmtId="0" fontId="30" fillId="2" borderId="10" xfId="0" applyFont="1" applyFill="1" applyBorder="1" applyAlignment="1">
      <alignment horizontal="left" wrapText="1"/>
    </xf>
    <xf numFmtId="0" fontId="30" fillId="2" borderId="54" xfId="0" applyFont="1" applyFill="1" applyBorder="1" applyAlignment="1">
      <alignment horizontal="left" wrapText="1"/>
    </xf>
    <xf numFmtId="0" fontId="30" fillId="2" borderId="11" xfId="0" applyFont="1" applyFill="1" applyBorder="1" applyAlignment="1">
      <alignment horizontal="left" wrapText="1"/>
    </xf>
    <xf numFmtId="0" fontId="30" fillId="2" borderId="49" xfId="0" applyFont="1" applyFill="1" applyBorder="1" applyAlignment="1">
      <alignment wrapText="1"/>
    </xf>
    <xf numFmtId="0" fontId="36" fillId="5" borderId="43" xfId="0" applyFont="1" applyFill="1" applyBorder="1" applyAlignment="1">
      <alignment horizontal="center" wrapText="1"/>
    </xf>
    <xf numFmtId="0" fontId="36" fillId="5" borderId="47" xfId="0" applyFont="1" applyFill="1" applyBorder="1" applyAlignment="1">
      <alignment horizontal="center" wrapText="1"/>
    </xf>
    <xf numFmtId="0" fontId="36" fillId="5" borderId="53" xfId="0" applyFont="1" applyFill="1" applyBorder="1" applyAlignment="1">
      <alignment horizontal="center" wrapText="1"/>
    </xf>
    <xf numFmtId="0" fontId="36" fillId="5" borderId="13" xfId="0" applyFont="1" applyFill="1" applyBorder="1"/>
    <xf numFmtId="0" fontId="36" fillId="5" borderId="43" xfId="0" applyFont="1" applyFill="1" applyBorder="1" applyAlignment="1">
      <alignment horizontal="center"/>
    </xf>
    <xf numFmtId="0" fontId="36" fillId="5" borderId="47" xfId="0" applyFont="1" applyFill="1" applyBorder="1" applyAlignment="1">
      <alignment horizontal="center"/>
    </xf>
    <xf numFmtId="0" fontId="0" fillId="0" borderId="0" xfId="0"/>
    <xf numFmtId="0" fontId="5" fillId="0" borderId="4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0" fillId="2" borderId="0" xfId="0" applyFill="1"/>
    <xf numFmtId="0" fontId="1" fillId="3" borderId="9" xfId="0" applyFont="1" applyFill="1" applyBorder="1" applyAlignment="1" applyProtection="1">
      <alignment horizontal="left" vertical="top" wrapText="1" readingOrder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 readingOrder="1"/>
      <protection locked="0"/>
    </xf>
    <xf numFmtId="166" fontId="1" fillId="2" borderId="9" xfId="0" applyNumberFormat="1" applyFont="1" applyFill="1" applyBorder="1" applyAlignment="1" applyProtection="1">
      <alignment horizontal="left" vertical="top" wrapText="1" readingOrder="1"/>
      <protection locked="0"/>
    </xf>
    <xf numFmtId="166" fontId="1" fillId="3" borderId="9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9" xfId="0" applyFont="1" applyFill="1" applyBorder="1" applyAlignment="1" applyProtection="1">
      <alignment horizontal="left" vertical="top" wrapText="1" readingOrder="1"/>
      <protection locked="0"/>
    </xf>
    <xf numFmtId="0" fontId="5" fillId="0" borderId="4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 applyAlignment="1" applyProtection="1">
      <alignment horizontal="center" vertical="top" wrapText="1" readingOrder="1"/>
      <protection locked="0"/>
    </xf>
    <xf numFmtId="0" fontId="3" fillId="2" borderId="9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wrapText="1" readingOrder="1"/>
      <protection locked="0"/>
    </xf>
    <xf numFmtId="0" fontId="1" fillId="3" borderId="10" xfId="0" applyFont="1" applyFill="1" applyBorder="1" applyAlignment="1" applyProtection="1">
      <alignment horizontal="left" vertical="top" wrapText="1" readingOrder="1"/>
      <protection locked="0"/>
    </xf>
    <xf numFmtId="0" fontId="1" fillId="3" borderId="11" xfId="0" applyFont="1" applyFill="1" applyBorder="1" applyAlignment="1" applyProtection="1">
      <alignment horizontal="left" vertical="top" wrapText="1" readingOrder="1"/>
      <protection locked="0"/>
    </xf>
  </cellXfs>
  <cellStyles count="5">
    <cellStyle name="Comma" xfId="1" builtinId="3"/>
    <cellStyle name="Comma [0]" xfId="2" builtinId="6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127044</xdr:colOff>
      <xdr:row>38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613444" cy="7096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133349</xdr:rowOff>
    </xdr:from>
    <xdr:to>
      <xdr:col>9</xdr:col>
      <xdr:colOff>74734</xdr:colOff>
      <xdr:row>77</xdr:row>
      <xdr:rowOff>123824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62849"/>
          <a:ext cx="5561134" cy="7229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19050</xdr:rowOff>
    </xdr:from>
    <xdr:to>
      <xdr:col>9</xdr:col>
      <xdr:colOff>360484</xdr:colOff>
      <xdr:row>119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68550"/>
          <a:ext cx="5846884" cy="76009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119</xdr:row>
      <xdr:rowOff>180974</xdr:rowOff>
    </xdr:from>
    <xdr:to>
      <xdr:col>9</xdr:col>
      <xdr:colOff>410307</xdr:colOff>
      <xdr:row>159</xdr:row>
      <xdr:rowOff>152399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2850474"/>
          <a:ext cx="5839557" cy="7591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127000</xdr:rowOff>
    </xdr:from>
    <xdr:to>
      <xdr:col>17</xdr:col>
      <xdr:colOff>1914525</xdr:colOff>
      <xdr:row>33</xdr:row>
      <xdr:rowOff>0</xdr:rowOff>
    </xdr:to>
    <xdr:sp macro="" textlink="">
      <xdr:nvSpPr>
        <xdr:cNvPr id="2" name="TextBox 1"/>
        <xdr:cNvSpPr txBox="1"/>
      </xdr:nvSpPr>
      <xdr:spPr>
        <a:xfrm>
          <a:off x="1" y="8013700"/>
          <a:ext cx="24469724" cy="728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Buxheti i Kuvendit të Republikës së Kosovës, i ndarë sipas Ligjit për Buxhetin e Republikës së Kosovës për vitin 2021 Ligji nr.07/L-041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10.880.008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dhe atë sipas kategorive ekonomike në vijim: Pagat 7.671.249 € ,m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llra dhe shërbime 1.544.944€, shpenzime komunale 241.000 €, subvencione dhe transfere 140.000 € dhe shpenzime kapitale 1.282.815 €. Në buxhetin e Kuvendit të Republikës së Kosovës pjesën më të madhe të buxhetit e kanë pagat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70,5 %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,mallrat dhe shërbimet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14,19%,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kapitale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11,79%,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shpenzimet komunale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2,21% si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subvencionet dhe transferet me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1.28 %.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</a:t>
          </a:r>
          <a:r>
            <a:rPr lang="en-US" sz="36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isur nga vleresimi i përgjithshëm, del se niveli i realizimit të buxhetit të Kuvendit të Republikës së Kosovës për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kete periudhe te vitit 2021 eshte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3.738.629,77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en-US" sz="3600" b="0" i="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ose </a:t>
          </a:r>
          <a:r>
            <a:rPr lang="en-US" sz="3600" b="1" i="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72.80</a:t>
          </a:r>
          <a:r>
            <a:rPr lang="en-US" sz="3600" b="0" i="0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buxhetit te ndar për gjashtëmujor.  Paraqitur nëpër kategori shpenzimet duken kështu: Paga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3.055.996,49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Mallra dhe sherbime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297.426,88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shpenzime komunale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103.272,35</a:t>
          </a:r>
          <a:r>
            <a:rPr lang="en-US" sz="3600" b="0" i="0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 , subvencione dhe transfere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5.800 €,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ndersa shpenzime kapitale </a:t>
          </a:r>
          <a:r>
            <a:rPr lang="en-US" sz="36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276.134,05 </a:t>
          </a:r>
          <a:r>
            <a:rPr lang="en-US" sz="36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 </a:t>
          </a:r>
        </a:p>
        <a:p>
          <a:pPr algn="l"/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Alokimi i fondeve është bërë nga Ministria e Financave, Punes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dhe Transfereve per vitit  2021 sipas planit te rrjedhes se parasë .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Në këtë raport  do të paraqiten në mënyrë të hollësishme shpenzimet  nga buxheti i Kuvendit për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gjashtëmujorin e vitit 2021. </a:t>
          </a:r>
          <a:endParaRPr lang="en-US" sz="36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17</xdr:col>
      <xdr:colOff>266700</xdr:colOff>
      <xdr:row>33</xdr:row>
      <xdr:rowOff>88898</xdr:rowOff>
    </xdr:from>
    <xdr:ext cx="3990975" cy="264560"/>
    <xdr:sp macro="" textlink="">
      <xdr:nvSpPr>
        <xdr:cNvPr id="3" name="TextBox 2"/>
        <xdr:cNvSpPr txBox="1"/>
      </xdr:nvSpPr>
      <xdr:spPr>
        <a:xfrm>
          <a:off x="22821900" y="15386048"/>
          <a:ext cx="399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247650</xdr:colOff>
      <xdr:row>33</xdr:row>
      <xdr:rowOff>0</xdr:rowOff>
    </xdr:from>
    <xdr:ext cx="2457450" cy="264560"/>
    <xdr:sp macro="" textlink="">
      <xdr:nvSpPr>
        <xdr:cNvPr id="4" name="TextBox 3"/>
        <xdr:cNvSpPr txBox="1"/>
      </xdr:nvSpPr>
      <xdr:spPr>
        <a:xfrm>
          <a:off x="21336000" y="15297150"/>
          <a:ext cx="2457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200024</xdr:colOff>
      <xdr:row>35</xdr:row>
      <xdr:rowOff>76200</xdr:rowOff>
    </xdr:from>
    <xdr:to>
      <xdr:col>18</xdr:col>
      <xdr:colOff>28575</xdr:colOff>
      <xdr:row>42</xdr:row>
      <xdr:rowOff>286</xdr:rowOff>
    </xdr:to>
    <xdr:sp macro="" textlink="">
      <xdr:nvSpPr>
        <xdr:cNvPr id="5" name="TextBox 4"/>
        <xdr:cNvSpPr txBox="1"/>
      </xdr:nvSpPr>
      <xdr:spPr>
        <a:xfrm>
          <a:off x="200024" y="16535400"/>
          <a:ext cx="24403051" cy="3829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Pagave  merr pjesë ne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gjashtëmujor</a:t>
          </a:r>
          <a:r>
            <a:rPr lang="en-US" sz="36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3.055.996,49 o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se me </a:t>
          </a:r>
          <a:r>
            <a:rPr lang="en-US" sz="36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59,51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alokuar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sq-AL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  , dhe si të tilla janë të ndara në katër Programe: Anëtarët e Kuvendit 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1.740.455,15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1.055.899,24 €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, Stafi mbështetës Politik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237.698,84€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dhe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Komisioni i ndihmes shteterore 21.943,26€ 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shuma e shpenzuar ne këtë kategori për gjashtëmujor  është 3.055.996,49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shprehur në përqindje 100% e buxhetit  të ndarë për  gjashtemujor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këtë katgori .</a:t>
          </a:r>
          <a:endParaRPr lang="en-US" sz="2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oneCellAnchor>
    <xdr:from>
      <xdr:col>16</xdr:col>
      <xdr:colOff>152400</xdr:colOff>
      <xdr:row>46</xdr:row>
      <xdr:rowOff>180975</xdr:rowOff>
    </xdr:from>
    <xdr:ext cx="184731" cy="264560"/>
    <xdr:sp macro="" textlink="">
      <xdr:nvSpPr>
        <xdr:cNvPr id="6" name="TextBox 5"/>
        <xdr:cNvSpPr txBox="1"/>
      </xdr:nvSpPr>
      <xdr:spPr>
        <a:xfrm>
          <a:off x="21240750" y="2212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266700</xdr:colOff>
      <xdr:row>44</xdr:row>
      <xdr:rowOff>152400</xdr:rowOff>
    </xdr:from>
    <xdr:ext cx="184731" cy="264560"/>
    <xdr:sp macro="" textlink="">
      <xdr:nvSpPr>
        <xdr:cNvPr id="7" name="TextBox 6"/>
        <xdr:cNvSpPr txBox="1"/>
      </xdr:nvSpPr>
      <xdr:spPr>
        <a:xfrm>
          <a:off x="21355050" y="2143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152398</xdr:colOff>
      <xdr:row>58</xdr:row>
      <xdr:rowOff>161925</xdr:rowOff>
    </xdr:from>
    <xdr:to>
      <xdr:col>18</xdr:col>
      <xdr:colOff>47625</xdr:colOff>
      <xdr:row>66</xdr:row>
      <xdr:rowOff>0</xdr:rowOff>
    </xdr:to>
    <xdr:sp macro="" textlink="">
      <xdr:nvSpPr>
        <xdr:cNvPr id="8" name="TextBox 7"/>
        <xdr:cNvSpPr txBox="1"/>
      </xdr:nvSpPr>
      <xdr:spPr>
        <a:xfrm>
          <a:off x="152398" y="26527125"/>
          <a:ext cx="24469727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shpenzimeve komunale merr pjesë në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141.496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me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2,76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për</a:t>
          </a:r>
          <a:r>
            <a:rPr lang="en-US" sz="36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gjashtëmujorin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e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vitit 2021,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këto fonde janë të ndara në programin Administrata e Kuvendit dhe Komisioni i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ndihmës shtetërore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Shuma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e shpenzuar e buxhetit është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103.272,55 €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72,98</a:t>
          </a:r>
          <a:r>
            <a:rPr lang="en-US" sz="3600" b="0" i="0" u="none" strike="noStrike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e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buxhetit  të ndarë për këtë periudhë në Komunali.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95250</xdr:colOff>
      <xdr:row>69</xdr:row>
      <xdr:rowOff>31750</xdr:rowOff>
    </xdr:from>
    <xdr:to>
      <xdr:col>18</xdr:col>
      <xdr:colOff>19050</xdr:colOff>
      <xdr:row>78</xdr:row>
      <xdr:rowOff>0</xdr:rowOff>
    </xdr:to>
    <xdr:sp macro="" textlink="">
      <xdr:nvSpPr>
        <xdr:cNvPr id="9" name="TextBox 8"/>
        <xdr:cNvSpPr txBox="1"/>
      </xdr:nvSpPr>
      <xdr:spPr>
        <a:xfrm>
          <a:off x="95250" y="30730825"/>
          <a:ext cx="24498300" cy="305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Investimeve Kapitale merr pjesë në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alokuar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me 1.032.815€ ose me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20,11%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gjashtëmujorin e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vitit 2021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këto fonde janë të ndara në programin Administrata e Kuvendit.  Shpenzime në këtë kategori janë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276.134,05 € ose </a:t>
          </a:r>
          <a:r>
            <a:rPr lang="en-US" sz="36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26,73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%  e buxhetit të alokuar në këtë kategori.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152400</xdr:colOff>
      <xdr:row>80</xdr:row>
      <xdr:rowOff>95249</xdr:rowOff>
    </xdr:from>
    <xdr:to>
      <xdr:col>18</xdr:col>
      <xdr:colOff>0</xdr:colOff>
      <xdr:row>84</xdr:row>
      <xdr:rowOff>375227</xdr:rowOff>
    </xdr:to>
    <xdr:sp macro="" textlink="">
      <xdr:nvSpPr>
        <xdr:cNvPr id="10" name="TextBox 9"/>
        <xdr:cNvSpPr txBox="1"/>
      </xdr:nvSpPr>
      <xdr:spPr>
        <a:xfrm>
          <a:off x="152400" y="35823524"/>
          <a:ext cx="24422100" cy="16134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Subvencioneve dhe transfereve merr pjesë në buxhetin e alokuar 48.000 €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ose 0,93 % e buxhetit te ndarë për gjashtëmujor,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të shpenzuara në këtë kategori gjatë kësaj periudhe janë 5.800 € ose 12,08 % e buxhetit në këtë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kategori</a:t>
          </a:r>
          <a:endParaRPr lang="en-US" sz="3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247649</xdr:colOff>
      <xdr:row>87</xdr:row>
      <xdr:rowOff>304800</xdr:rowOff>
    </xdr:from>
    <xdr:to>
      <xdr:col>18</xdr:col>
      <xdr:colOff>9524</xdr:colOff>
      <xdr:row>97</xdr:row>
      <xdr:rowOff>288</xdr:rowOff>
    </xdr:to>
    <xdr:sp macro="" textlink="">
      <xdr:nvSpPr>
        <xdr:cNvPr id="11" name="TextBox 10"/>
        <xdr:cNvSpPr txBox="1"/>
      </xdr:nvSpPr>
      <xdr:spPr>
        <a:xfrm>
          <a:off x="247649" y="38938200"/>
          <a:ext cx="24336375" cy="3114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142873</xdr:colOff>
      <xdr:row>43</xdr:row>
      <xdr:rowOff>190498</xdr:rowOff>
    </xdr:from>
    <xdr:to>
      <xdr:col>18</xdr:col>
      <xdr:colOff>47625</xdr:colOff>
      <xdr:row>54</xdr:row>
      <xdr:rowOff>375227</xdr:rowOff>
    </xdr:to>
    <xdr:sp macro="" textlink="">
      <xdr:nvSpPr>
        <xdr:cNvPr id="12" name="TextBox 11"/>
        <xdr:cNvSpPr txBox="1"/>
      </xdr:nvSpPr>
      <xdr:spPr>
        <a:xfrm>
          <a:off x="142873" y="21135973"/>
          <a:ext cx="24479252" cy="3851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Kategoria e Mallrave dhe Shërbimeve merr pjesë në buxhetin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me 856.700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16,68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buxhetin e Kuvendit për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gjashtëmujorin e vitit 2021,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dhe si të tilla janë të ndara në katër Programe: Anëtarët e Kuvendit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382.000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€,Administrata e Kuvendit 425.000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 , Stafi mbështetës Politik 35.000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dhe K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omisioni i ndihmes shteterore 14.700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€, shkalla e shpenzimit të buxhetit në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këtë kategori për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këtë periudhë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është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297.426,88</a:t>
          </a:r>
          <a:r>
            <a:rPr lang="en-US" sz="3600" b="0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€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ose </a:t>
          </a:r>
          <a:r>
            <a:rPr lang="en-US" sz="36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34.71</a:t>
          </a:r>
          <a:r>
            <a:rPr lang="en-US" sz="3600" b="0" i="0" u="none" strike="noStrike" baseline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%,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krahasuar  me  buxhetin </a:t>
          </a:r>
          <a:r>
            <a:rPr lang="en-US" sz="3600" b="0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e alokuar në 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SIMFK të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Kuvendit</a:t>
          </a:r>
          <a:r>
            <a:rPr lang="en-US" sz="28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n-US" sz="36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në Mallra dhe sherbime .</a:t>
          </a:r>
          <a:endParaRPr lang="en-US" sz="360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21" sqref="A1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39" workbookViewId="0">
      <selection activeCell="Q44" sqref="Q44"/>
    </sheetView>
  </sheetViews>
  <sheetFormatPr defaultRowHeight="15" x14ac:dyDescent="0.25"/>
  <cols>
    <col min="1" max="1" width="9.140625" style="1"/>
    <col min="2" max="2" width="3.28515625" style="1" customWidth="1"/>
    <col min="3" max="3" width="9.140625" style="1" hidden="1" customWidth="1"/>
    <col min="4" max="4" width="9.140625" style="1"/>
    <col min="5" max="5" width="21.7109375" style="1" customWidth="1"/>
    <col min="6" max="6" width="14.7109375" style="1" customWidth="1"/>
    <col min="7" max="7" width="9.140625" style="1"/>
    <col min="8" max="8" width="21.140625" style="1" customWidth="1"/>
    <col min="9" max="9" width="41" style="1" customWidth="1"/>
    <col min="10" max="10" width="2.5703125" style="1" customWidth="1"/>
    <col min="11" max="13" width="9.140625" style="1" hidden="1" customWidth="1"/>
    <col min="14" max="16384" width="9.140625" style="1"/>
  </cols>
  <sheetData>
    <row r="1" spans="1:13" x14ac:dyDescent="0.25">
      <c r="B1" s="16"/>
      <c r="C1" s="16"/>
      <c r="D1" s="16"/>
      <c r="E1" s="16"/>
      <c r="F1" s="16"/>
      <c r="G1" s="16"/>
      <c r="H1" s="16"/>
    </row>
    <row r="2" spans="1:13" x14ac:dyDescent="0.25">
      <c r="B2" s="17"/>
      <c r="C2" s="17"/>
      <c r="D2" s="17"/>
      <c r="E2" s="17"/>
      <c r="F2" s="17"/>
      <c r="G2" s="17"/>
      <c r="H2" s="18"/>
    </row>
    <row r="3" spans="1:13" x14ac:dyDescent="0.25">
      <c r="B3" s="325" t="s">
        <v>197</v>
      </c>
      <c r="C3" s="325"/>
      <c r="D3" s="325"/>
      <c r="E3" s="325"/>
      <c r="F3" s="325"/>
      <c r="G3" s="325"/>
      <c r="H3" s="18"/>
    </row>
    <row r="4" spans="1:13" x14ac:dyDescent="0.25">
      <c r="B4" s="19"/>
      <c r="C4" s="20"/>
      <c r="D4" s="20"/>
      <c r="E4" s="20"/>
      <c r="F4" s="20"/>
      <c r="G4" s="20"/>
      <c r="H4" s="18"/>
    </row>
    <row r="5" spans="1:13" x14ac:dyDescent="0.25">
      <c r="B5" s="325" t="s">
        <v>198</v>
      </c>
      <c r="C5" s="325"/>
      <c r="D5" s="325"/>
      <c r="E5" s="325"/>
      <c r="F5" s="325"/>
      <c r="G5" s="325"/>
      <c r="H5" s="18"/>
    </row>
    <row r="6" spans="1:13" x14ac:dyDescent="0.25">
      <c r="B6" s="19"/>
      <c r="C6" s="20"/>
      <c r="D6" s="20"/>
      <c r="E6" s="20"/>
      <c r="F6" s="20"/>
      <c r="G6" s="20"/>
      <c r="H6" s="18"/>
    </row>
    <row r="7" spans="1:13" x14ac:dyDescent="0.25">
      <c r="B7" s="325" t="s">
        <v>196</v>
      </c>
      <c r="C7" s="325"/>
      <c r="D7" s="325"/>
      <c r="E7" s="325"/>
      <c r="F7" s="325"/>
      <c r="G7" s="325"/>
      <c r="H7" s="18"/>
    </row>
    <row r="8" spans="1:13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25">
      <c r="A9" s="10"/>
      <c r="B9" s="326" t="s">
        <v>0</v>
      </c>
      <c r="C9" s="327"/>
      <c r="D9" s="327"/>
      <c r="E9" s="327"/>
      <c r="F9" s="327"/>
      <c r="G9" s="327"/>
      <c r="H9" s="327"/>
      <c r="I9" s="327"/>
      <c r="J9" s="327"/>
      <c r="K9" s="10"/>
      <c r="L9" s="10"/>
      <c r="M9" s="10"/>
    </row>
    <row r="10" spans="1:13" x14ac:dyDescent="0.25">
      <c r="A10" s="10"/>
      <c r="B10" s="328" t="s">
        <v>1</v>
      </c>
      <c r="C10" s="329"/>
      <c r="D10" s="328" t="s">
        <v>2</v>
      </c>
      <c r="E10" s="329"/>
      <c r="F10" s="328" t="s">
        <v>3</v>
      </c>
      <c r="G10" s="329"/>
      <c r="H10" s="11" t="s">
        <v>4</v>
      </c>
      <c r="I10" s="328" t="s">
        <v>5</v>
      </c>
      <c r="J10" s="329"/>
      <c r="K10" s="10"/>
      <c r="L10" s="10"/>
      <c r="M10" s="10"/>
    </row>
    <row r="11" spans="1:13" x14ac:dyDescent="0.25">
      <c r="A11" s="10"/>
      <c r="B11" s="330">
        <v>1</v>
      </c>
      <c r="C11" s="329"/>
      <c r="D11" s="330" t="s">
        <v>6</v>
      </c>
      <c r="E11" s="329"/>
      <c r="F11" s="331">
        <v>3665.7</v>
      </c>
      <c r="G11" s="329"/>
      <c r="H11" s="12" t="s">
        <v>7</v>
      </c>
      <c r="I11" s="330" t="s">
        <v>189</v>
      </c>
      <c r="J11" s="329"/>
      <c r="K11" s="10"/>
      <c r="L11" s="10"/>
      <c r="M11" s="10"/>
    </row>
    <row r="12" spans="1:13" x14ac:dyDescent="0.25">
      <c r="A12" s="10"/>
      <c r="B12" s="330">
        <v>2</v>
      </c>
      <c r="C12" s="329"/>
      <c r="D12" s="330" t="s">
        <v>9</v>
      </c>
      <c r="E12" s="329"/>
      <c r="F12" s="331">
        <v>3665.7</v>
      </c>
      <c r="G12" s="329"/>
      <c r="H12" s="12" t="s">
        <v>10</v>
      </c>
      <c r="I12" s="330" t="s">
        <v>189</v>
      </c>
      <c r="J12" s="329"/>
      <c r="K12" s="10"/>
      <c r="L12" s="10"/>
      <c r="M12" s="10"/>
    </row>
    <row r="13" spans="1:13" x14ac:dyDescent="0.25">
      <c r="A13" s="10"/>
      <c r="B13" s="330">
        <v>3</v>
      </c>
      <c r="C13" s="329"/>
      <c r="D13" s="330" t="s">
        <v>11</v>
      </c>
      <c r="E13" s="329"/>
      <c r="F13" s="331">
        <v>3665.7</v>
      </c>
      <c r="G13" s="329"/>
      <c r="H13" s="12" t="s">
        <v>12</v>
      </c>
      <c r="I13" s="330" t="s">
        <v>189</v>
      </c>
      <c r="J13" s="329"/>
      <c r="K13" s="10"/>
      <c r="L13" s="10"/>
      <c r="M13" s="10"/>
    </row>
    <row r="14" spans="1:13" x14ac:dyDescent="0.25">
      <c r="A14" s="10"/>
      <c r="B14" s="328"/>
      <c r="C14" s="329"/>
      <c r="D14" s="328" t="s">
        <v>194</v>
      </c>
      <c r="E14" s="329"/>
      <c r="F14" s="332">
        <f>SUM(F11:F13)</f>
        <v>10997.099999999999</v>
      </c>
      <c r="G14" s="329"/>
      <c r="H14" s="11"/>
      <c r="I14" s="328"/>
      <c r="J14" s="329"/>
      <c r="K14" s="10"/>
      <c r="L14" s="10"/>
      <c r="M14" s="10"/>
    </row>
    <row r="15" spans="1:13" x14ac:dyDescent="0.25">
      <c r="A15" s="10"/>
      <c r="B15" s="326" t="s">
        <v>90</v>
      </c>
      <c r="C15" s="327"/>
      <c r="D15" s="327"/>
      <c r="E15" s="327"/>
      <c r="F15" s="327"/>
      <c r="G15" s="327"/>
      <c r="H15" s="327"/>
      <c r="I15" s="327"/>
      <c r="J15" s="327"/>
      <c r="K15" s="10"/>
      <c r="L15" s="10"/>
      <c r="M15" s="10"/>
    </row>
    <row r="16" spans="1:13" x14ac:dyDescent="0.25">
      <c r="A16" s="10"/>
      <c r="B16" s="328" t="s">
        <v>1</v>
      </c>
      <c r="C16" s="329"/>
      <c r="D16" s="328" t="s">
        <v>2</v>
      </c>
      <c r="E16" s="329"/>
      <c r="F16" s="328" t="s">
        <v>3</v>
      </c>
      <c r="G16" s="329"/>
      <c r="H16" s="11" t="s">
        <v>4</v>
      </c>
      <c r="I16" s="328" t="s">
        <v>5</v>
      </c>
      <c r="J16" s="329"/>
      <c r="K16" s="10"/>
      <c r="L16" s="10"/>
      <c r="M16" s="10"/>
    </row>
    <row r="17" spans="1:13" x14ac:dyDescent="0.25">
      <c r="A17" s="10"/>
      <c r="B17" s="330">
        <v>1</v>
      </c>
      <c r="C17" s="329"/>
      <c r="D17" s="330" t="s">
        <v>91</v>
      </c>
      <c r="E17" s="329"/>
      <c r="F17" s="331">
        <v>174.06</v>
      </c>
      <c r="G17" s="329"/>
      <c r="H17" s="14">
        <v>44298</v>
      </c>
      <c r="I17" s="330" t="s">
        <v>92</v>
      </c>
      <c r="J17" s="329"/>
      <c r="K17" s="10"/>
      <c r="L17" s="10"/>
      <c r="M17" s="10"/>
    </row>
    <row r="18" spans="1:13" x14ac:dyDescent="0.25">
      <c r="A18" s="10"/>
      <c r="B18" s="330">
        <v>2</v>
      </c>
      <c r="C18" s="329"/>
      <c r="D18" s="330" t="s">
        <v>91</v>
      </c>
      <c r="E18" s="329"/>
      <c r="F18" s="331">
        <v>178.37</v>
      </c>
      <c r="G18" s="329"/>
      <c r="H18" s="14">
        <v>44336</v>
      </c>
      <c r="I18" s="330" t="s">
        <v>92</v>
      </c>
      <c r="J18" s="329"/>
      <c r="K18" s="10"/>
      <c r="L18" s="10"/>
      <c r="M18" s="10"/>
    </row>
    <row r="19" spans="1:13" x14ac:dyDescent="0.25">
      <c r="A19" s="10"/>
      <c r="B19" s="330">
        <v>3</v>
      </c>
      <c r="C19" s="329"/>
      <c r="D19" s="330" t="s">
        <v>91</v>
      </c>
      <c r="E19" s="329"/>
      <c r="F19" s="331">
        <v>25.88</v>
      </c>
      <c r="G19" s="329"/>
      <c r="H19" s="12" t="s">
        <v>93</v>
      </c>
      <c r="I19" s="330" t="s">
        <v>92</v>
      </c>
      <c r="J19" s="329"/>
      <c r="K19" s="10"/>
      <c r="L19" s="10"/>
      <c r="M19" s="10"/>
    </row>
    <row r="20" spans="1:13" x14ac:dyDescent="0.25">
      <c r="A20" s="10"/>
      <c r="B20" s="328"/>
      <c r="C20" s="329"/>
      <c r="D20" s="328" t="s">
        <v>194</v>
      </c>
      <c r="E20" s="329"/>
      <c r="F20" s="332">
        <f>SUM(F17:F19)</f>
        <v>378.31</v>
      </c>
      <c r="G20" s="329"/>
      <c r="H20" s="11"/>
      <c r="I20" s="328"/>
      <c r="J20" s="329"/>
      <c r="K20" s="10"/>
      <c r="L20" s="10"/>
      <c r="M20" s="10"/>
    </row>
    <row r="21" spans="1:13" x14ac:dyDescent="0.25">
      <c r="A21" s="10"/>
      <c r="B21" s="326" t="s">
        <v>94</v>
      </c>
      <c r="C21" s="327"/>
      <c r="D21" s="327"/>
      <c r="E21" s="327"/>
      <c r="F21" s="327"/>
      <c r="G21" s="327"/>
      <c r="H21" s="327"/>
      <c r="I21" s="327"/>
      <c r="J21" s="327"/>
      <c r="K21" s="10"/>
      <c r="L21" s="10"/>
      <c r="M21" s="10"/>
    </row>
    <row r="22" spans="1:13" x14ac:dyDescent="0.25">
      <c r="A22" s="10"/>
      <c r="B22" s="328" t="s">
        <v>1</v>
      </c>
      <c r="C22" s="329"/>
      <c r="D22" s="328" t="s">
        <v>2</v>
      </c>
      <c r="E22" s="329"/>
      <c r="F22" s="328" t="s">
        <v>3</v>
      </c>
      <c r="G22" s="329"/>
      <c r="H22" s="11" t="s">
        <v>4</v>
      </c>
      <c r="I22" s="328" t="s">
        <v>5</v>
      </c>
      <c r="J22" s="329"/>
      <c r="K22" s="10"/>
      <c r="L22" s="10"/>
      <c r="M22" s="10"/>
    </row>
    <row r="23" spans="1:13" x14ac:dyDescent="0.25">
      <c r="A23" s="10"/>
      <c r="B23" s="330">
        <v>1</v>
      </c>
      <c r="C23" s="329"/>
      <c r="D23" s="330" t="s">
        <v>95</v>
      </c>
      <c r="E23" s="329"/>
      <c r="F23" s="331">
        <v>39.340000000000003</v>
      </c>
      <c r="G23" s="329"/>
      <c r="H23" s="14">
        <v>44358</v>
      </c>
      <c r="I23" s="330" t="s">
        <v>96</v>
      </c>
      <c r="J23" s="329"/>
      <c r="K23" s="10"/>
      <c r="L23" s="10"/>
      <c r="M23" s="10"/>
    </row>
    <row r="24" spans="1:13" x14ac:dyDescent="0.25">
      <c r="A24" s="10"/>
      <c r="B24" s="328"/>
      <c r="C24" s="329"/>
      <c r="D24" s="328" t="s">
        <v>194</v>
      </c>
      <c r="E24" s="329"/>
      <c r="F24" s="332">
        <f>SUM(F23)</f>
        <v>39.340000000000003</v>
      </c>
      <c r="G24" s="329"/>
      <c r="H24" s="11"/>
      <c r="I24" s="328"/>
      <c r="J24" s="329"/>
      <c r="K24" s="10"/>
      <c r="L24" s="10"/>
      <c r="M24" s="10"/>
    </row>
    <row r="25" spans="1:13" x14ac:dyDescent="0.25">
      <c r="A25" s="10"/>
      <c r="B25" s="326" t="s">
        <v>28</v>
      </c>
      <c r="C25" s="327"/>
      <c r="D25" s="327"/>
      <c r="E25" s="327"/>
      <c r="F25" s="327"/>
      <c r="G25" s="327"/>
      <c r="H25" s="327"/>
      <c r="I25" s="327"/>
      <c r="J25" s="327"/>
      <c r="K25" s="10"/>
      <c r="L25" s="10"/>
      <c r="M25" s="10"/>
    </row>
    <row r="26" spans="1:13" x14ac:dyDescent="0.25">
      <c r="A26" s="10"/>
      <c r="B26" s="328" t="s">
        <v>1</v>
      </c>
      <c r="C26" s="329"/>
      <c r="D26" s="328" t="s">
        <v>2</v>
      </c>
      <c r="E26" s="329"/>
      <c r="F26" s="328" t="s">
        <v>3</v>
      </c>
      <c r="G26" s="329"/>
      <c r="H26" s="11" t="s">
        <v>4</v>
      </c>
      <c r="I26" s="328" t="s">
        <v>5</v>
      </c>
      <c r="J26" s="329"/>
      <c r="K26" s="10"/>
      <c r="L26" s="10"/>
      <c r="M26" s="10"/>
    </row>
    <row r="27" spans="1:13" ht="15" customHeight="1" x14ac:dyDescent="0.25">
      <c r="A27" s="10"/>
      <c r="B27" s="330">
        <v>1</v>
      </c>
      <c r="C27" s="329"/>
      <c r="D27" s="330" t="s">
        <v>34</v>
      </c>
      <c r="E27" s="329"/>
      <c r="F27" s="331">
        <v>48</v>
      </c>
      <c r="G27" s="329"/>
      <c r="H27" s="12" t="s">
        <v>30</v>
      </c>
      <c r="I27" s="330" t="s">
        <v>31</v>
      </c>
      <c r="J27" s="329"/>
      <c r="K27" s="10"/>
      <c r="L27" s="10"/>
      <c r="M27" s="10"/>
    </row>
    <row r="28" spans="1:13" x14ac:dyDescent="0.25">
      <c r="A28" s="10"/>
      <c r="B28" s="330">
        <v>2</v>
      </c>
      <c r="C28" s="329"/>
      <c r="D28" s="330" t="s">
        <v>34</v>
      </c>
      <c r="E28" s="329"/>
      <c r="F28" s="331">
        <v>48</v>
      </c>
      <c r="G28" s="329"/>
      <c r="H28" s="12" t="s">
        <v>33</v>
      </c>
      <c r="I28" s="330" t="s">
        <v>31</v>
      </c>
      <c r="J28" s="329"/>
      <c r="K28" s="10"/>
      <c r="L28" s="10"/>
      <c r="M28" s="10"/>
    </row>
    <row r="29" spans="1:13" x14ac:dyDescent="0.25">
      <c r="A29" s="10"/>
      <c r="B29" s="330">
        <v>3</v>
      </c>
      <c r="C29" s="329"/>
      <c r="D29" s="330" t="s">
        <v>34</v>
      </c>
      <c r="E29" s="329"/>
      <c r="F29" s="331">
        <v>48</v>
      </c>
      <c r="G29" s="329"/>
      <c r="H29" s="12" t="s">
        <v>35</v>
      </c>
      <c r="I29" s="330" t="s">
        <v>31</v>
      </c>
      <c r="J29" s="329"/>
      <c r="K29" s="10"/>
      <c r="L29" s="10"/>
      <c r="M29" s="10"/>
    </row>
    <row r="30" spans="1:13" x14ac:dyDescent="0.25">
      <c r="A30" s="10"/>
      <c r="B30" s="328"/>
      <c r="C30" s="329"/>
      <c r="D30" s="328" t="s">
        <v>194</v>
      </c>
      <c r="E30" s="329"/>
      <c r="F30" s="332">
        <f>SUM(F27:F29)</f>
        <v>144</v>
      </c>
      <c r="G30" s="329"/>
      <c r="H30" s="11"/>
      <c r="I30" s="328"/>
      <c r="J30" s="329"/>
      <c r="K30" s="10"/>
      <c r="L30" s="10"/>
      <c r="M30" s="10"/>
    </row>
    <row r="31" spans="1:13" ht="15" customHeight="1" x14ac:dyDescent="0.25">
      <c r="A31" s="10"/>
      <c r="B31" s="337" t="s">
        <v>132</v>
      </c>
      <c r="C31" s="337"/>
      <c r="D31" s="337"/>
      <c r="E31" s="337"/>
      <c r="F31" s="337"/>
      <c r="G31" s="337"/>
      <c r="H31" s="337"/>
      <c r="I31" s="337"/>
      <c r="J31" s="337"/>
      <c r="K31" s="10"/>
      <c r="L31" s="10"/>
      <c r="M31" s="10"/>
    </row>
    <row r="32" spans="1:13" ht="34.5" customHeight="1" x14ac:dyDescent="0.25">
      <c r="A32" s="10"/>
      <c r="B32" s="338" t="s">
        <v>1</v>
      </c>
      <c r="C32" s="339"/>
      <c r="D32" s="338" t="s">
        <v>2</v>
      </c>
      <c r="E32" s="339"/>
      <c r="F32" s="338" t="s">
        <v>3</v>
      </c>
      <c r="G32" s="339"/>
      <c r="H32" s="11" t="s">
        <v>4</v>
      </c>
      <c r="I32" s="338" t="s">
        <v>5</v>
      </c>
      <c r="J32" s="339"/>
      <c r="K32" s="13"/>
      <c r="L32" s="13"/>
      <c r="M32" s="13"/>
    </row>
    <row r="33" spans="1:13" ht="30" customHeight="1" x14ac:dyDescent="0.25">
      <c r="A33" s="10"/>
      <c r="B33" s="330">
        <v>1</v>
      </c>
      <c r="C33" s="329"/>
      <c r="D33" s="330" t="s">
        <v>190</v>
      </c>
      <c r="E33" s="329"/>
      <c r="F33" s="331">
        <v>222</v>
      </c>
      <c r="G33" s="329"/>
      <c r="H33" s="14">
        <v>44340</v>
      </c>
      <c r="I33" s="336" t="s">
        <v>137</v>
      </c>
      <c r="J33" s="336"/>
      <c r="K33" s="336"/>
      <c r="L33" s="336"/>
      <c r="M33" s="336"/>
    </row>
    <row r="34" spans="1:13" x14ac:dyDescent="0.25">
      <c r="A34" s="10"/>
      <c r="B34" s="328"/>
      <c r="C34" s="329"/>
      <c r="D34" s="328" t="s">
        <v>194</v>
      </c>
      <c r="E34" s="329"/>
      <c r="F34" s="332">
        <f>SUM(F33)</f>
        <v>222</v>
      </c>
      <c r="G34" s="329"/>
      <c r="H34" s="11"/>
      <c r="I34" s="328"/>
      <c r="J34" s="329"/>
      <c r="K34" s="13"/>
      <c r="L34" s="13"/>
      <c r="M34" s="13"/>
    </row>
    <row r="35" spans="1:13" x14ac:dyDescent="0.25">
      <c r="A35" s="10"/>
      <c r="B35" s="326" t="s">
        <v>159</v>
      </c>
      <c r="C35" s="327"/>
      <c r="D35" s="327"/>
      <c r="E35" s="327"/>
      <c r="F35" s="327"/>
      <c r="G35" s="327"/>
      <c r="H35" s="327"/>
      <c r="I35" s="327"/>
      <c r="J35" s="327"/>
      <c r="K35" s="10"/>
      <c r="L35" s="10"/>
      <c r="M35" s="10"/>
    </row>
    <row r="36" spans="1:13" x14ac:dyDescent="0.25">
      <c r="A36" s="10"/>
      <c r="B36" s="328" t="s">
        <v>1</v>
      </c>
      <c r="C36" s="329"/>
      <c r="D36" s="328" t="s">
        <v>2</v>
      </c>
      <c r="E36" s="329"/>
      <c r="F36" s="328" t="s">
        <v>3</v>
      </c>
      <c r="G36" s="329"/>
      <c r="H36" s="11" t="s">
        <v>4</v>
      </c>
      <c r="I36" s="328" t="s">
        <v>5</v>
      </c>
      <c r="J36" s="329"/>
      <c r="K36" s="13"/>
      <c r="L36" s="13"/>
      <c r="M36" s="13"/>
    </row>
    <row r="37" spans="1:13" ht="25.5" customHeight="1" x14ac:dyDescent="0.25">
      <c r="A37" s="10"/>
      <c r="B37" s="330">
        <v>1</v>
      </c>
      <c r="C37" s="329"/>
      <c r="D37" s="330" t="s">
        <v>221</v>
      </c>
      <c r="E37" s="329"/>
      <c r="F37" s="331">
        <v>350</v>
      </c>
      <c r="G37" s="329"/>
      <c r="H37" s="12" t="s">
        <v>37</v>
      </c>
      <c r="I37" s="336" t="s">
        <v>191</v>
      </c>
      <c r="J37" s="336"/>
      <c r="K37" s="336"/>
      <c r="L37" s="336"/>
      <c r="M37" s="336"/>
    </row>
    <row r="38" spans="1:13" ht="25.5" customHeight="1" x14ac:dyDescent="0.25">
      <c r="A38" s="10"/>
      <c r="B38" s="330">
        <v>2</v>
      </c>
      <c r="C38" s="329"/>
      <c r="D38" s="330" t="s">
        <v>221</v>
      </c>
      <c r="E38" s="329"/>
      <c r="F38" s="331">
        <v>350</v>
      </c>
      <c r="G38" s="329"/>
      <c r="H38" s="12" t="s">
        <v>39</v>
      </c>
      <c r="I38" s="336" t="s">
        <v>191</v>
      </c>
      <c r="J38" s="336"/>
      <c r="K38" s="336"/>
      <c r="L38" s="336"/>
      <c r="M38" s="336"/>
    </row>
    <row r="39" spans="1:13" x14ac:dyDescent="0.25">
      <c r="A39" s="10"/>
      <c r="B39" s="328"/>
      <c r="C39" s="329"/>
      <c r="D39" s="328" t="s">
        <v>194</v>
      </c>
      <c r="E39" s="329"/>
      <c r="F39" s="332">
        <f>SUM(F37:F38)</f>
        <v>700</v>
      </c>
      <c r="G39" s="329"/>
      <c r="H39" s="11"/>
      <c r="I39" s="328"/>
      <c r="J39" s="329"/>
      <c r="K39" s="13"/>
      <c r="L39" s="13"/>
      <c r="M39" s="13"/>
    </row>
    <row r="40" spans="1:13" x14ac:dyDescent="0.25">
      <c r="A40" s="10"/>
      <c r="B40" s="326" t="s">
        <v>69</v>
      </c>
      <c r="C40" s="327"/>
      <c r="D40" s="327"/>
      <c r="E40" s="327"/>
      <c r="F40" s="327"/>
      <c r="G40" s="327"/>
      <c r="H40" s="327"/>
      <c r="I40" s="327"/>
      <c r="J40" s="327"/>
      <c r="K40" s="10"/>
      <c r="L40" s="10"/>
      <c r="M40" s="10"/>
    </row>
    <row r="41" spans="1:13" x14ac:dyDescent="0.25">
      <c r="A41" s="10"/>
      <c r="B41" s="328" t="s">
        <v>1</v>
      </c>
      <c r="C41" s="329"/>
      <c r="D41" s="328" t="s">
        <v>2</v>
      </c>
      <c r="E41" s="329"/>
      <c r="F41" s="328" t="s">
        <v>3</v>
      </c>
      <c r="G41" s="329"/>
      <c r="H41" s="11" t="s">
        <v>4</v>
      </c>
      <c r="I41" s="328" t="s">
        <v>5</v>
      </c>
      <c r="J41" s="329"/>
      <c r="K41" s="13"/>
      <c r="L41" s="13"/>
      <c r="M41" s="13"/>
    </row>
    <row r="42" spans="1:13" x14ac:dyDescent="0.25">
      <c r="A42" s="10"/>
      <c r="B42" s="330">
        <v>1</v>
      </c>
      <c r="C42" s="329"/>
      <c r="D42" s="330" t="s">
        <v>240</v>
      </c>
      <c r="E42" s="329"/>
      <c r="F42" s="331">
        <v>138.6</v>
      </c>
      <c r="G42" s="329"/>
      <c r="H42" s="12" t="s">
        <v>178</v>
      </c>
      <c r="I42" s="336" t="s">
        <v>193</v>
      </c>
      <c r="J42" s="336"/>
      <c r="K42" s="336"/>
      <c r="L42" s="336"/>
      <c r="M42" s="336"/>
    </row>
    <row r="43" spans="1:13" x14ac:dyDescent="0.25">
      <c r="A43" s="10"/>
      <c r="B43" s="328"/>
      <c r="C43" s="329"/>
      <c r="D43" s="328" t="s">
        <v>194</v>
      </c>
      <c r="E43" s="329"/>
      <c r="F43" s="332">
        <f>F42</f>
        <v>138.6</v>
      </c>
      <c r="G43" s="329"/>
      <c r="H43" s="11"/>
      <c r="I43" s="328"/>
      <c r="J43" s="329"/>
      <c r="K43" s="13"/>
      <c r="L43" s="13"/>
      <c r="M43" s="13"/>
    </row>
    <row r="44" spans="1:13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A46" s="10"/>
      <c r="B46" s="328" t="s">
        <v>1</v>
      </c>
      <c r="C46" s="329"/>
      <c r="D46" s="328" t="s">
        <v>2</v>
      </c>
      <c r="E46" s="329"/>
      <c r="F46" s="328" t="s">
        <v>3</v>
      </c>
      <c r="G46" s="329"/>
      <c r="H46" s="11" t="s">
        <v>4</v>
      </c>
      <c r="I46" s="328" t="s">
        <v>5</v>
      </c>
      <c r="J46" s="329"/>
      <c r="K46" s="10"/>
      <c r="L46" s="10"/>
      <c r="M46" s="10"/>
    </row>
    <row r="47" spans="1:13" x14ac:dyDescent="0.25">
      <c r="A47" s="10"/>
      <c r="B47" s="330">
        <v>1</v>
      </c>
      <c r="C47" s="329"/>
      <c r="D47" s="330" t="s">
        <v>241</v>
      </c>
      <c r="E47" s="329"/>
      <c r="F47" s="331">
        <v>910</v>
      </c>
      <c r="G47" s="329"/>
      <c r="H47" s="14">
        <v>44298</v>
      </c>
      <c r="I47" s="330" t="s">
        <v>192</v>
      </c>
      <c r="J47" s="329"/>
      <c r="K47" s="10"/>
      <c r="L47" s="10"/>
      <c r="M47" s="10"/>
    </row>
    <row r="48" spans="1:13" ht="15" customHeight="1" x14ac:dyDescent="0.25">
      <c r="A48" s="10"/>
      <c r="B48" s="330">
        <v>2</v>
      </c>
      <c r="C48" s="329"/>
      <c r="D48" s="330" t="s">
        <v>241</v>
      </c>
      <c r="E48" s="329"/>
      <c r="F48" s="331">
        <v>910</v>
      </c>
      <c r="G48" s="329"/>
      <c r="H48" s="14">
        <v>44328</v>
      </c>
      <c r="I48" s="330" t="s">
        <v>192</v>
      </c>
      <c r="J48" s="329"/>
      <c r="K48" s="10"/>
      <c r="L48" s="10"/>
      <c r="M48" s="10"/>
    </row>
    <row r="49" spans="1:13" ht="15" customHeight="1" x14ac:dyDescent="0.25">
      <c r="A49" s="10"/>
      <c r="B49" s="330">
        <v>3</v>
      </c>
      <c r="C49" s="329"/>
      <c r="D49" s="330" t="s">
        <v>241</v>
      </c>
      <c r="E49" s="329"/>
      <c r="F49" s="331">
        <v>910</v>
      </c>
      <c r="G49" s="329"/>
      <c r="H49" s="14">
        <v>44357</v>
      </c>
      <c r="I49" s="330" t="s">
        <v>192</v>
      </c>
      <c r="J49" s="329"/>
      <c r="K49" s="10"/>
      <c r="L49" s="10"/>
      <c r="M49" s="10"/>
    </row>
    <row r="50" spans="1:13" x14ac:dyDescent="0.25">
      <c r="A50" s="10"/>
      <c r="B50" s="328"/>
      <c r="C50" s="329"/>
      <c r="D50" s="328" t="s">
        <v>194</v>
      </c>
      <c r="E50" s="329"/>
      <c r="F50" s="332">
        <f>SUM(F47:F49)</f>
        <v>2730</v>
      </c>
      <c r="G50" s="329"/>
      <c r="H50" s="11"/>
      <c r="I50" s="328"/>
      <c r="J50" s="329"/>
      <c r="K50" s="10"/>
      <c r="L50" s="10"/>
      <c r="M50" s="10"/>
    </row>
    <row r="51" spans="1:13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3" spans="1:13" x14ac:dyDescent="0.25">
      <c r="D53" s="1" t="s">
        <v>195</v>
      </c>
    </row>
    <row r="54" spans="1:13" x14ac:dyDescent="0.25">
      <c r="B54" s="328" t="s">
        <v>1</v>
      </c>
      <c r="C54" s="329"/>
      <c r="D54" s="328" t="s">
        <v>2</v>
      </c>
      <c r="E54" s="329"/>
      <c r="F54" s="328" t="s">
        <v>3</v>
      </c>
      <c r="G54" s="329"/>
      <c r="H54" s="11" t="s">
        <v>4</v>
      </c>
      <c r="I54" s="328" t="s">
        <v>5</v>
      </c>
      <c r="J54" s="329"/>
    </row>
    <row r="55" spans="1:13" ht="15" customHeight="1" x14ac:dyDescent="0.25">
      <c r="B55" s="330">
        <v>1</v>
      </c>
      <c r="C55" s="329"/>
      <c r="D55" s="330" t="s">
        <v>242</v>
      </c>
      <c r="E55" s="329"/>
      <c r="F55" s="331">
        <v>90</v>
      </c>
      <c r="G55" s="329"/>
      <c r="H55" s="14">
        <v>44298</v>
      </c>
      <c r="I55" s="330" t="s">
        <v>192</v>
      </c>
      <c r="J55" s="329"/>
    </row>
    <row r="56" spans="1:13" ht="15" customHeight="1" x14ac:dyDescent="0.25">
      <c r="B56" s="330">
        <v>2</v>
      </c>
      <c r="C56" s="329"/>
      <c r="D56" s="330" t="s">
        <v>242</v>
      </c>
      <c r="E56" s="329"/>
      <c r="F56" s="331">
        <v>90</v>
      </c>
      <c r="G56" s="329"/>
      <c r="H56" s="14">
        <v>44323</v>
      </c>
      <c r="I56" s="330" t="s">
        <v>192</v>
      </c>
      <c r="J56" s="329"/>
    </row>
    <row r="57" spans="1:13" ht="15" customHeight="1" x14ac:dyDescent="0.25">
      <c r="B57" s="330">
        <v>3</v>
      </c>
      <c r="C57" s="329"/>
      <c r="D57" s="330" t="s">
        <v>242</v>
      </c>
      <c r="E57" s="329"/>
      <c r="F57" s="331">
        <v>90</v>
      </c>
      <c r="G57" s="329"/>
      <c r="H57" s="14">
        <v>44357</v>
      </c>
      <c r="I57" s="330" t="s">
        <v>192</v>
      </c>
      <c r="J57" s="329"/>
    </row>
    <row r="58" spans="1:13" x14ac:dyDescent="0.25">
      <c r="B58" s="9"/>
      <c r="C58" s="9"/>
      <c r="D58" s="328" t="s">
        <v>194</v>
      </c>
      <c r="E58" s="329"/>
      <c r="F58" s="15">
        <f>SUM(F55:F57)</f>
        <v>270</v>
      </c>
      <c r="G58" s="15"/>
      <c r="H58" s="9"/>
      <c r="I58" s="9"/>
      <c r="J58" s="9"/>
    </row>
    <row r="63" spans="1:13" x14ac:dyDescent="0.25">
      <c r="E63" s="22" t="s">
        <v>199</v>
      </c>
      <c r="F63" s="23">
        <f>F14</f>
        <v>10997.099999999999</v>
      </c>
    </row>
    <row r="64" spans="1:13" x14ac:dyDescent="0.25">
      <c r="E64" s="22" t="s">
        <v>200</v>
      </c>
      <c r="F64" s="24">
        <f>F30+F34+F39+F43+F50+F58</f>
        <v>4204.6000000000004</v>
      </c>
    </row>
    <row r="65" spans="5:6" x14ac:dyDescent="0.25">
      <c r="E65" s="22" t="s">
        <v>201</v>
      </c>
      <c r="F65" s="24">
        <f>F20+F24</f>
        <v>417.65</v>
      </c>
    </row>
    <row r="66" spans="5:6" x14ac:dyDescent="0.25">
      <c r="E66" s="22" t="s">
        <v>194</v>
      </c>
      <c r="F66" s="24">
        <f>F63+F64+F65</f>
        <v>15619.349999999999</v>
      </c>
    </row>
  </sheetData>
  <mergeCells count="159">
    <mergeCell ref="B3:G3"/>
    <mergeCell ref="B5:G5"/>
    <mergeCell ref="B7:G7"/>
    <mergeCell ref="B9:J9"/>
    <mergeCell ref="B10:C10"/>
    <mergeCell ref="D10:E10"/>
    <mergeCell ref="F10:G10"/>
    <mergeCell ref="I10:J10"/>
    <mergeCell ref="B13:C13"/>
    <mergeCell ref="D13:E13"/>
    <mergeCell ref="F13:G13"/>
    <mergeCell ref="I13:J13"/>
    <mergeCell ref="B14:C14"/>
    <mergeCell ref="D14:E14"/>
    <mergeCell ref="F14:G14"/>
    <mergeCell ref="I14:J14"/>
    <mergeCell ref="B11:C11"/>
    <mergeCell ref="D11:E11"/>
    <mergeCell ref="F11:G11"/>
    <mergeCell ref="I11:J11"/>
    <mergeCell ref="B12:C12"/>
    <mergeCell ref="D12:E12"/>
    <mergeCell ref="F12:G12"/>
    <mergeCell ref="I12:J12"/>
    <mergeCell ref="B18:C18"/>
    <mergeCell ref="D18:E18"/>
    <mergeCell ref="F18:G18"/>
    <mergeCell ref="I18:J18"/>
    <mergeCell ref="B19:C19"/>
    <mergeCell ref="D19:E19"/>
    <mergeCell ref="F19:G19"/>
    <mergeCell ref="I19:J19"/>
    <mergeCell ref="B15:J15"/>
    <mergeCell ref="B16:C16"/>
    <mergeCell ref="D16:E16"/>
    <mergeCell ref="F16:G16"/>
    <mergeCell ref="I16:J16"/>
    <mergeCell ref="B17:C17"/>
    <mergeCell ref="D17:E17"/>
    <mergeCell ref="F17:G17"/>
    <mergeCell ref="I17:J17"/>
    <mergeCell ref="B23:C23"/>
    <mergeCell ref="D23:E23"/>
    <mergeCell ref="F23:G23"/>
    <mergeCell ref="I23:J23"/>
    <mergeCell ref="B24:C24"/>
    <mergeCell ref="D24:E24"/>
    <mergeCell ref="F24:G24"/>
    <mergeCell ref="I24:J24"/>
    <mergeCell ref="B20:C20"/>
    <mergeCell ref="D20:E20"/>
    <mergeCell ref="F20:G20"/>
    <mergeCell ref="I20:J20"/>
    <mergeCell ref="B21:J21"/>
    <mergeCell ref="B22:C22"/>
    <mergeCell ref="D22:E22"/>
    <mergeCell ref="F22:G22"/>
    <mergeCell ref="I22:J22"/>
    <mergeCell ref="B28:C28"/>
    <mergeCell ref="D28:E28"/>
    <mergeCell ref="F28:G28"/>
    <mergeCell ref="I28:J28"/>
    <mergeCell ref="B29:C29"/>
    <mergeCell ref="D29:E29"/>
    <mergeCell ref="F29:G29"/>
    <mergeCell ref="I29:J29"/>
    <mergeCell ref="B25:J25"/>
    <mergeCell ref="B26:C26"/>
    <mergeCell ref="D26:E26"/>
    <mergeCell ref="F26:G26"/>
    <mergeCell ref="I26:J26"/>
    <mergeCell ref="B27:C27"/>
    <mergeCell ref="D27:E27"/>
    <mergeCell ref="F27:G27"/>
    <mergeCell ref="I27:J27"/>
    <mergeCell ref="B33:C33"/>
    <mergeCell ref="D33:E33"/>
    <mergeCell ref="F33:G33"/>
    <mergeCell ref="I33:M33"/>
    <mergeCell ref="B34:C34"/>
    <mergeCell ref="D34:E34"/>
    <mergeCell ref="F34:G34"/>
    <mergeCell ref="I34:J34"/>
    <mergeCell ref="B30:C30"/>
    <mergeCell ref="D30:E30"/>
    <mergeCell ref="F30:G30"/>
    <mergeCell ref="I30:J30"/>
    <mergeCell ref="B31:J31"/>
    <mergeCell ref="B32:C32"/>
    <mergeCell ref="D32:E32"/>
    <mergeCell ref="F32:G32"/>
    <mergeCell ref="I32:J32"/>
    <mergeCell ref="B38:C38"/>
    <mergeCell ref="D38:E38"/>
    <mergeCell ref="F38:G38"/>
    <mergeCell ref="I38:M38"/>
    <mergeCell ref="B39:C39"/>
    <mergeCell ref="D39:E39"/>
    <mergeCell ref="F39:G39"/>
    <mergeCell ref="I39:J39"/>
    <mergeCell ref="B35:J35"/>
    <mergeCell ref="B36:C36"/>
    <mergeCell ref="D36:E36"/>
    <mergeCell ref="F36:G36"/>
    <mergeCell ref="I36:J36"/>
    <mergeCell ref="B37:C37"/>
    <mergeCell ref="D37:E37"/>
    <mergeCell ref="F37:G37"/>
    <mergeCell ref="I37:M37"/>
    <mergeCell ref="B40:J40"/>
    <mergeCell ref="B41:C41"/>
    <mergeCell ref="D41:E41"/>
    <mergeCell ref="F41:G41"/>
    <mergeCell ref="I41:J41"/>
    <mergeCell ref="B42:C42"/>
    <mergeCell ref="D42:E42"/>
    <mergeCell ref="F42:G42"/>
    <mergeCell ref="I42:M42"/>
    <mergeCell ref="B47:C47"/>
    <mergeCell ref="D47:E47"/>
    <mergeCell ref="F47:G47"/>
    <mergeCell ref="I47:J47"/>
    <mergeCell ref="B48:C48"/>
    <mergeCell ref="D48:E48"/>
    <mergeCell ref="F48:G48"/>
    <mergeCell ref="I48:J48"/>
    <mergeCell ref="B43:C43"/>
    <mergeCell ref="D43:E43"/>
    <mergeCell ref="F43:G43"/>
    <mergeCell ref="I43:J43"/>
    <mergeCell ref="B46:C46"/>
    <mergeCell ref="D46:E46"/>
    <mergeCell ref="F46:G46"/>
    <mergeCell ref="I46:J46"/>
    <mergeCell ref="B54:C54"/>
    <mergeCell ref="D54:E54"/>
    <mergeCell ref="F54:G54"/>
    <mergeCell ref="I54:J54"/>
    <mergeCell ref="B55:C55"/>
    <mergeCell ref="D55:E55"/>
    <mergeCell ref="F55:G55"/>
    <mergeCell ref="I55:J55"/>
    <mergeCell ref="B49:C49"/>
    <mergeCell ref="D49:E49"/>
    <mergeCell ref="F49:G49"/>
    <mergeCell ref="I49:J49"/>
    <mergeCell ref="B50:C50"/>
    <mergeCell ref="D50:E50"/>
    <mergeCell ref="F50:G50"/>
    <mergeCell ref="I50:J50"/>
    <mergeCell ref="D58:E58"/>
    <mergeCell ref="B56:C56"/>
    <mergeCell ref="D56:E56"/>
    <mergeCell ref="F56:G56"/>
    <mergeCell ref="I56:J56"/>
    <mergeCell ref="B57:C57"/>
    <mergeCell ref="D57:E57"/>
    <mergeCell ref="F57:G57"/>
    <mergeCell ref="I57:J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view="pageBreakPreview" topLeftCell="A43" zoomScale="60" zoomScaleNormal="100" workbookViewId="0">
      <selection sqref="A1:XFD1048576"/>
    </sheetView>
  </sheetViews>
  <sheetFormatPr defaultRowHeight="26.25" x14ac:dyDescent="0.4"/>
  <cols>
    <col min="1" max="1" width="15.5703125" style="34" customWidth="1"/>
    <col min="2" max="2" width="29.28515625" style="34" customWidth="1"/>
    <col min="3" max="3" width="27.85546875" style="34" customWidth="1"/>
    <col min="4" max="4" width="26.28515625" style="34" customWidth="1"/>
    <col min="5" max="5" width="26" style="34" customWidth="1"/>
    <col min="6" max="6" width="24.5703125" style="34" customWidth="1"/>
    <col min="7" max="7" width="25" style="34" customWidth="1"/>
    <col min="8" max="8" width="25.5703125" style="34" customWidth="1"/>
    <col min="9" max="9" width="26.28515625" style="34" customWidth="1"/>
    <col min="10" max="10" width="22.42578125" style="34" customWidth="1"/>
    <col min="11" max="12" width="13.5703125" style="34" customWidth="1"/>
    <col min="13" max="14" width="9.140625" style="34"/>
    <col min="15" max="15" width="9.140625" style="34" customWidth="1"/>
    <col min="16" max="16" width="12.85546875" style="34" customWidth="1"/>
    <col min="17" max="17" width="22" style="34" customWidth="1"/>
    <col min="18" max="18" width="30.28515625" style="34" customWidth="1"/>
    <col min="19" max="19" width="25.140625" style="34" customWidth="1"/>
    <col min="20" max="20" width="9.140625" style="34"/>
    <col min="21" max="21" width="26.28515625" style="34" customWidth="1"/>
    <col min="22" max="16384" width="9.140625" style="34"/>
  </cols>
  <sheetData>
    <row r="1" spans="1:18" ht="90" x14ac:dyDescent="1.1499999999999999">
      <c r="A1" s="239" t="s">
        <v>263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8" x14ac:dyDescent="0.4">
      <c r="A2" s="35"/>
    </row>
    <row r="3" spans="1:18" ht="50.25" x14ac:dyDescent="0.7">
      <c r="A3" s="36" t="s">
        <v>264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8" ht="50.25" x14ac:dyDescent="0.7">
      <c r="A4" s="36" t="s">
        <v>265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8" ht="50.25" x14ac:dyDescent="0.7">
      <c r="A5" s="36" t="s">
        <v>266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8" ht="50.25" x14ac:dyDescent="0.7">
      <c r="A6" s="36" t="s">
        <v>267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8" ht="50.25" x14ac:dyDescent="0.7">
      <c r="A7" s="36" t="s">
        <v>268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8" ht="50.25" x14ac:dyDescent="0.7">
      <c r="A8" s="36" t="s">
        <v>269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8" ht="41.25" customHeight="1" x14ac:dyDescent="0.4">
      <c r="A9" s="240" t="s">
        <v>270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</row>
    <row r="10" spans="1:18" ht="59.25" customHeight="1" x14ac:dyDescent="0.4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</row>
    <row r="11" spans="1:18" ht="50.25" x14ac:dyDescent="0.7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8" x14ac:dyDescent="0.4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</row>
    <row r="13" spans="1:18" x14ac:dyDescent="0.4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</row>
    <row r="14" spans="1:18" s="38" customFormat="1" x14ac:dyDescent="0.25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</row>
    <row r="15" spans="1:18" s="38" customFormat="1" ht="33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R15" s="40"/>
    </row>
    <row r="16" spans="1:18" s="38" customFormat="1" ht="33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9" s="38" customFormat="1" ht="35.25" x14ac:dyDescent="0.25">
      <c r="A17" s="41" t="s">
        <v>271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9" s="38" customFormat="1" ht="35.25" x14ac:dyDescent="0.25">
      <c r="A18" s="241" t="s">
        <v>272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R18" s="43"/>
    </row>
    <row r="19" spans="1:19" s="38" customFormat="1" ht="35.25" x14ac:dyDescent="0.25">
      <c r="A19" s="44" t="s">
        <v>273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R19" s="40"/>
    </row>
    <row r="20" spans="1:19" s="38" customFormat="1" x14ac:dyDescent="0.25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</row>
    <row r="21" spans="1:19" s="38" customFormat="1" x14ac:dyDescent="0.25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R21" s="45"/>
    </row>
    <row r="22" spans="1:19" s="38" customFormat="1" x14ac:dyDescent="0.25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R22" s="46"/>
    </row>
    <row r="23" spans="1:19" s="38" customFormat="1" x14ac:dyDescent="0.25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</row>
    <row r="24" spans="1:19" s="38" customFormat="1" x14ac:dyDescent="0.25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</row>
    <row r="25" spans="1:19" s="38" customFormat="1" x14ac:dyDescent="0.25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</row>
    <row r="26" spans="1:19" s="38" customFormat="1" x14ac:dyDescent="0.2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R26" s="47"/>
    </row>
    <row r="27" spans="1:19" s="38" customFormat="1" x14ac:dyDescent="0.25">
      <c r="A27" s="242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R27" s="47"/>
    </row>
    <row r="28" spans="1:19" s="38" customFormat="1" x14ac:dyDescent="0.25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R28" s="48"/>
    </row>
    <row r="29" spans="1:19" s="38" customFormat="1" x14ac:dyDescent="0.25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R29" s="49"/>
    </row>
    <row r="30" spans="1:19" s="38" customFormat="1" x14ac:dyDescent="0.2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R30" s="47"/>
      <c r="S30" s="40"/>
    </row>
    <row r="31" spans="1:19" s="38" customFormat="1" x14ac:dyDescent="0.25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R31" s="49"/>
      <c r="S31" s="40"/>
    </row>
    <row r="32" spans="1:19" s="38" customFormat="1" ht="35.25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R32" s="48"/>
      <c r="S32" s="40"/>
    </row>
    <row r="33" spans="1:21" s="38" customFormat="1" ht="35.25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R33" s="47"/>
    </row>
    <row r="34" spans="1:21" s="38" customFormat="1" ht="45.75" x14ac:dyDescent="0.25">
      <c r="A34" s="50" t="s">
        <v>274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R34" s="43"/>
    </row>
    <row r="35" spans="1:21" s="38" customFormat="1" ht="45.75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U35" s="40"/>
    </row>
    <row r="36" spans="1:21" s="38" customFormat="1" ht="45.75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R36" s="43"/>
      <c r="S36" s="40"/>
    </row>
    <row r="37" spans="1:21" s="38" customFormat="1" ht="45.7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R37" s="43"/>
    </row>
    <row r="38" spans="1:21" s="38" customFormat="1" ht="45.7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21" s="38" customFormat="1" ht="45.75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R39" s="45"/>
      <c r="S39" s="43"/>
    </row>
    <row r="40" spans="1:21" s="38" customFormat="1" ht="45.75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R40" s="45"/>
    </row>
    <row r="41" spans="1:21" s="38" customFormat="1" ht="45.75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R41" s="45"/>
    </row>
    <row r="42" spans="1:21" s="38" customFormat="1" ht="33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21" s="38" customFormat="1" ht="45.75" x14ac:dyDescent="0.25">
      <c r="A43" s="50" t="s">
        <v>275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R43" s="47"/>
    </row>
    <row r="44" spans="1:21" s="38" customFormat="1" x14ac:dyDescent="0.25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R44" s="53"/>
    </row>
    <row r="45" spans="1:21" s="38" customFormat="1" x14ac:dyDescent="0.25">
      <c r="A45" s="243"/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R45" s="53"/>
      <c r="S45" s="46"/>
    </row>
    <row r="46" spans="1:21" s="38" customFormat="1" x14ac:dyDescent="0.25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R46" s="53"/>
      <c r="S46" s="46"/>
    </row>
    <row r="47" spans="1:21" s="38" customFormat="1" x14ac:dyDescent="0.2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R47" s="53"/>
      <c r="S47" s="49"/>
    </row>
    <row r="48" spans="1:21" s="38" customFormat="1" x14ac:dyDescent="0.2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R48" s="54"/>
      <c r="S48" s="47"/>
    </row>
    <row r="49" spans="1:19" s="38" customFormat="1" x14ac:dyDescent="0.25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R49" s="53"/>
      <c r="S49" s="47"/>
    </row>
    <row r="50" spans="1:19" s="38" customFormat="1" x14ac:dyDescent="0.25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R50" s="55"/>
      <c r="S50" s="47"/>
    </row>
    <row r="51" spans="1:19" s="38" customFormat="1" x14ac:dyDescent="0.25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R51" s="49"/>
      <c r="S51" s="46"/>
    </row>
    <row r="52" spans="1:19" s="38" customFormat="1" x14ac:dyDescent="0.25">
      <c r="A52" s="243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R52" s="47"/>
      <c r="S52" s="49"/>
    </row>
    <row r="53" spans="1:19" s="38" customFormat="1" x14ac:dyDescent="0.2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R53" s="47"/>
      <c r="S53" s="47"/>
    </row>
    <row r="54" spans="1:19" s="38" customFormat="1" x14ac:dyDescent="0.25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R54" s="53"/>
      <c r="S54" s="47"/>
    </row>
    <row r="55" spans="1:19" s="38" customFormat="1" ht="33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R55" s="53"/>
      <c r="S55" s="46"/>
    </row>
    <row r="56" spans="1:19" s="38" customFormat="1" ht="33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R56" s="53"/>
      <c r="S56" s="46"/>
    </row>
    <row r="57" spans="1:19" ht="45.75" x14ac:dyDescent="0.65">
      <c r="A57" s="56" t="s">
        <v>276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R57" s="58"/>
      <c r="S57" s="59"/>
    </row>
    <row r="58" spans="1:19" x14ac:dyDescent="0.4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R58" s="58"/>
      <c r="S58" s="59"/>
    </row>
    <row r="59" spans="1:19" x14ac:dyDescent="0.4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R59" s="245"/>
      <c r="S59" s="59"/>
    </row>
    <row r="60" spans="1:19" x14ac:dyDescent="0.4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R60" s="245"/>
      <c r="S60" s="59"/>
    </row>
    <row r="61" spans="1:19" x14ac:dyDescent="0.4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R61" s="58"/>
      <c r="S61" s="60"/>
    </row>
    <row r="62" spans="1:19" x14ac:dyDescent="0.4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R62" s="58"/>
      <c r="S62" s="60"/>
    </row>
    <row r="63" spans="1:19" x14ac:dyDescent="0.4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R63" s="58"/>
      <c r="S63" s="60"/>
    </row>
    <row r="64" spans="1:19" x14ac:dyDescent="0.4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R64" s="60"/>
      <c r="S64" s="61"/>
    </row>
    <row r="65" spans="1:19" x14ac:dyDescent="0.4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R65" s="60"/>
      <c r="S65" s="60"/>
    </row>
    <row r="66" spans="1:19" ht="4.5" customHeight="1" x14ac:dyDescent="0.4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R66" s="58"/>
      <c r="S66" s="60"/>
    </row>
    <row r="67" spans="1:19" ht="33" x14ac:dyDescent="0.4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R67" s="58"/>
      <c r="S67" s="60"/>
    </row>
    <row r="68" spans="1:19" ht="60" customHeight="1" x14ac:dyDescent="0.6">
      <c r="A68" s="56" t="s">
        <v>277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R68" s="58"/>
      <c r="S68" s="60"/>
    </row>
    <row r="69" spans="1:19" ht="60" customHeight="1" x14ac:dyDescent="0.6">
      <c r="A69" s="56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R69" s="58"/>
      <c r="S69" s="60"/>
    </row>
    <row r="70" spans="1:19" x14ac:dyDescent="0.4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R70" s="58"/>
      <c r="S70" s="60"/>
    </row>
    <row r="71" spans="1:19" x14ac:dyDescent="0.4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R71" s="60"/>
      <c r="S71" s="60"/>
    </row>
    <row r="72" spans="1:19" x14ac:dyDescent="0.4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R72" s="61"/>
      <c r="S72" s="60"/>
    </row>
    <row r="73" spans="1:19" x14ac:dyDescent="0.4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R73" s="60"/>
      <c r="S73" s="60">
        <f>48000/5135007.49*100</f>
        <v>0.93476007763330438</v>
      </c>
    </row>
    <row r="74" spans="1:19" x14ac:dyDescent="0.4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R74" s="60"/>
      <c r="S74" s="60"/>
    </row>
    <row r="75" spans="1:19" x14ac:dyDescent="0.4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R75" s="60"/>
      <c r="S75" s="60"/>
    </row>
    <row r="76" spans="1:19" x14ac:dyDescent="0.4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R76" s="60"/>
      <c r="S76" s="60"/>
    </row>
    <row r="77" spans="1:19" x14ac:dyDescent="0.4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R77" s="60"/>
      <c r="S77" s="60"/>
    </row>
    <row r="78" spans="1:19" ht="33" x14ac:dyDescent="0.4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R78" s="60"/>
      <c r="S78" s="60"/>
    </row>
    <row r="79" spans="1:19" ht="76.5" customHeight="1" x14ac:dyDescent="0.6">
      <c r="A79" s="56" t="s">
        <v>278</v>
      </c>
      <c r="B79" s="64"/>
      <c r="C79" s="64"/>
      <c r="D79" s="64"/>
      <c r="E79" s="63"/>
      <c r="F79" s="63"/>
      <c r="G79" s="63"/>
      <c r="H79" s="63"/>
      <c r="I79" s="63"/>
      <c r="J79" s="63"/>
      <c r="K79" s="63"/>
      <c r="L79" s="63"/>
      <c r="M79" s="63"/>
      <c r="N79" s="63"/>
      <c r="R79" s="60"/>
      <c r="S79" s="60"/>
    </row>
    <row r="80" spans="1:19" ht="76.5" customHeight="1" x14ac:dyDescent="0.6">
      <c r="A80" s="56"/>
      <c r="B80" s="64"/>
      <c r="C80" s="64"/>
      <c r="D80" s="64"/>
      <c r="E80" s="63"/>
      <c r="F80" s="63"/>
      <c r="G80" s="63"/>
      <c r="H80" s="63"/>
      <c r="I80" s="63"/>
      <c r="J80" s="63"/>
      <c r="K80" s="63"/>
      <c r="L80" s="63"/>
      <c r="M80" s="63"/>
      <c r="N80" s="63"/>
      <c r="R80" s="60"/>
      <c r="S80" s="60"/>
    </row>
    <row r="81" spans="1:19" x14ac:dyDescent="0.4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R81" s="60"/>
      <c r="S81" s="60"/>
    </row>
    <row r="82" spans="1:19" x14ac:dyDescent="0.4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R82" s="60"/>
      <c r="S82" s="60"/>
    </row>
    <row r="83" spans="1:19" x14ac:dyDescent="0.4">
      <c r="A83" s="238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R83" s="61"/>
      <c r="S83" s="60"/>
    </row>
    <row r="84" spans="1:19" x14ac:dyDescent="0.4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R84" s="60"/>
      <c r="S84" s="60"/>
    </row>
    <row r="85" spans="1:19" ht="33" x14ac:dyDescent="0.4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9" ht="45.75" x14ac:dyDescent="0.65">
      <c r="A86" s="65" t="s">
        <v>279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1:19" ht="45" x14ac:dyDescent="0.6">
      <c r="A87" s="246" t="s">
        <v>280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S87" s="66"/>
    </row>
    <row r="88" spans="1:19" x14ac:dyDescent="0.4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</row>
    <row r="89" spans="1:19" x14ac:dyDescent="0.4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</row>
    <row r="90" spans="1:19" x14ac:dyDescent="0.4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</row>
    <row r="91" spans="1:19" x14ac:dyDescent="0.4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</row>
    <row r="92" spans="1:19" x14ac:dyDescent="0.4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</row>
    <row r="93" spans="1:19" x14ac:dyDescent="0.4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</row>
    <row r="94" spans="1:19" x14ac:dyDescent="0.4">
      <c r="A94" s="238"/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</row>
    <row r="95" spans="1:19" x14ac:dyDescent="0.4">
      <c r="A95" s="238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</row>
    <row r="96" spans="1:19" x14ac:dyDescent="0.4">
      <c r="A96" s="238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</row>
    <row r="97" spans="1:21" ht="33" x14ac:dyDescent="0.45">
      <c r="A97" s="63" t="s">
        <v>281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1:21" ht="45.75" x14ac:dyDescent="0.65">
      <c r="A98" s="57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1:21" ht="33" x14ac:dyDescent="0.4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S99" s="66"/>
    </row>
    <row r="100" spans="1:21" ht="33" x14ac:dyDescent="0.4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S100" s="66"/>
    </row>
    <row r="101" spans="1:21" x14ac:dyDescent="0.4">
      <c r="S101" s="66"/>
    </row>
    <row r="102" spans="1:21" x14ac:dyDescent="0.4">
      <c r="S102" s="66"/>
    </row>
    <row r="103" spans="1:21" x14ac:dyDescent="0.4">
      <c r="S103" s="66"/>
    </row>
    <row r="106" spans="1:21" x14ac:dyDescent="0.4">
      <c r="U106" s="34" t="s">
        <v>282</v>
      </c>
    </row>
    <row r="108" spans="1:21" ht="27" thickBot="1" x14ac:dyDescent="0.45">
      <c r="A108" s="67"/>
      <c r="B108" s="67"/>
      <c r="C108" s="67"/>
      <c r="D108" s="60"/>
    </row>
    <row r="110" spans="1:21" ht="34.5" x14ac:dyDescent="0.45">
      <c r="A110" s="68" t="s">
        <v>283</v>
      </c>
      <c r="B110" s="68"/>
      <c r="C110" s="68"/>
    </row>
    <row r="112" spans="1:21" ht="27" thickBot="1" x14ac:dyDescent="0.45">
      <c r="A112" s="67"/>
      <c r="B112" s="67"/>
      <c r="C112" s="67"/>
      <c r="D112" s="67"/>
    </row>
  </sheetData>
  <mergeCells count="12">
    <mergeCell ref="R59:R60"/>
    <mergeCell ref="A70:N77"/>
    <mergeCell ref="A81:N84"/>
    <mergeCell ref="A87:N87"/>
    <mergeCell ref="A88:N96"/>
    <mergeCell ref="A1:N1"/>
    <mergeCell ref="A9:N10"/>
    <mergeCell ref="A12:N14"/>
    <mergeCell ref="A18:N18"/>
    <mergeCell ref="A20:N31"/>
    <mergeCell ref="A44:N54"/>
    <mergeCell ref="A58:N65"/>
  </mergeCells>
  <pageMargins left="0.7" right="0.7" top="0.75" bottom="0.75" header="0.3" footer="0.3"/>
  <pageSetup scale="2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="60" zoomScaleNormal="100" workbookViewId="0">
      <selection activeCell="D8" sqref="D8"/>
    </sheetView>
  </sheetViews>
  <sheetFormatPr defaultRowHeight="15.75" x14ac:dyDescent="0.25"/>
  <cols>
    <col min="1" max="1" width="8.85546875" style="71" customWidth="1"/>
    <col min="2" max="2" width="25.140625" style="71" customWidth="1"/>
    <col min="3" max="3" width="30.5703125" style="71" customWidth="1"/>
    <col min="4" max="4" width="29" style="71" customWidth="1"/>
    <col min="5" max="5" width="20.7109375" style="71" customWidth="1"/>
    <col min="6" max="6" width="30.85546875" style="71" customWidth="1"/>
    <col min="7" max="7" width="22.85546875" style="71" customWidth="1"/>
    <col min="8" max="8" width="17.42578125" style="71" customWidth="1"/>
    <col min="9" max="16384" width="9.140625" style="71"/>
  </cols>
  <sheetData>
    <row r="1" spans="1:8" x14ac:dyDescent="0.25">
      <c r="A1" s="69" t="s">
        <v>284</v>
      </c>
      <c r="B1" s="70"/>
      <c r="C1" s="70"/>
      <c r="D1" s="70"/>
      <c r="E1" s="70"/>
      <c r="F1" s="70"/>
      <c r="G1" s="70"/>
      <c r="H1" s="70"/>
    </row>
    <row r="2" spans="1:8" x14ac:dyDescent="0.25">
      <c r="A2" s="69" t="s">
        <v>285</v>
      </c>
      <c r="B2" s="70"/>
      <c r="C2" s="70"/>
      <c r="D2" s="70"/>
      <c r="E2" s="70"/>
      <c r="F2" s="70"/>
      <c r="G2" s="70"/>
      <c r="H2" s="70"/>
    </row>
    <row r="3" spans="1:8" ht="16.5" thickBot="1" x14ac:dyDescent="0.3">
      <c r="A3" s="69" t="s">
        <v>286</v>
      </c>
      <c r="B3" s="70"/>
      <c r="C3" s="70"/>
      <c r="D3" s="70"/>
      <c r="E3" s="70"/>
      <c r="F3" s="70"/>
      <c r="G3" s="70"/>
      <c r="H3" s="70"/>
    </row>
    <row r="4" spans="1:8" ht="48" thickBot="1" x14ac:dyDescent="0.3">
      <c r="A4" s="72" t="s">
        <v>287</v>
      </c>
      <c r="B4" s="73" t="s">
        <v>288</v>
      </c>
      <c r="C4" s="247" t="s">
        <v>289</v>
      </c>
      <c r="D4" s="248"/>
      <c r="E4" s="249" t="s">
        <v>290</v>
      </c>
      <c r="F4" s="250"/>
      <c r="G4" s="74"/>
      <c r="H4" s="74"/>
    </row>
    <row r="5" spans="1:8" ht="16.5" thickBot="1" x14ac:dyDescent="0.3">
      <c r="A5" s="251" t="s">
        <v>291</v>
      </c>
      <c r="B5" s="252"/>
      <c r="C5" s="252"/>
      <c r="D5" s="252"/>
      <c r="E5" s="252"/>
      <c r="F5" s="252"/>
      <c r="G5" s="252"/>
      <c r="H5" s="253"/>
    </row>
    <row r="6" spans="1:8" x14ac:dyDescent="0.25">
      <c r="A6" s="70"/>
      <c r="B6" s="70"/>
      <c r="C6" s="70"/>
      <c r="D6" s="70"/>
      <c r="E6" s="70"/>
      <c r="F6" s="70"/>
      <c r="G6" s="70"/>
      <c r="H6" s="70"/>
    </row>
    <row r="7" spans="1:8" x14ac:dyDescent="0.25">
      <c r="A7" s="70"/>
      <c r="B7" s="70"/>
      <c r="C7" s="70"/>
      <c r="D7" s="70"/>
      <c r="E7" s="70"/>
      <c r="F7" s="70"/>
      <c r="G7" s="70"/>
      <c r="H7" s="70"/>
    </row>
    <row r="8" spans="1:8" x14ac:dyDescent="0.25">
      <c r="A8" s="70"/>
      <c r="B8" s="70"/>
      <c r="C8" s="70"/>
      <c r="D8" s="70"/>
      <c r="E8" s="70"/>
      <c r="F8" s="70"/>
      <c r="G8" s="70"/>
      <c r="H8" s="70"/>
    </row>
    <row r="9" spans="1:8" ht="18.75" x14ac:dyDescent="0.3">
      <c r="A9" s="75" t="s">
        <v>292</v>
      </c>
      <c r="B9" s="70"/>
      <c r="C9" s="70"/>
      <c r="D9" s="70"/>
      <c r="E9" s="70"/>
      <c r="F9" s="70"/>
      <c r="G9" s="70"/>
      <c r="H9" s="70"/>
    </row>
    <row r="10" spans="1:8" ht="19.5" thickBot="1" x14ac:dyDescent="0.35">
      <c r="A10" s="75" t="s">
        <v>293</v>
      </c>
      <c r="B10" s="70"/>
      <c r="C10" s="70"/>
      <c r="D10" s="70"/>
      <c r="E10" s="70"/>
      <c r="F10" s="70"/>
      <c r="G10" s="70"/>
      <c r="H10" s="70"/>
    </row>
    <row r="11" spans="1:8" ht="16.5" thickBot="1" x14ac:dyDescent="0.3">
      <c r="A11" s="254" t="s">
        <v>287</v>
      </c>
      <c r="B11" s="256" t="s">
        <v>288</v>
      </c>
      <c r="C11" s="258" t="s">
        <v>294</v>
      </c>
      <c r="D11" s="259"/>
      <c r="E11" s="260" t="s">
        <v>295</v>
      </c>
      <c r="F11" s="258" t="s">
        <v>296</v>
      </c>
      <c r="G11" s="259"/>
      <c r="H11" s="256" t="s">
        <v>295</v>
      </c>
    </row>
    <row r="12" spans="1:8" ht="72.75" thickBot="1" x14ac:dyDescent="0.3">
      <c r="A12" s="255"/>
      <c r="B12" s="257"/>
      <c r="C12" s="76" t="s">
        <v>297</v>
      </c>
      <c r="D12" s="77" t="s">
        <v>298</v>
      </c>
      <c r="E12" s="261"/>
      <c r="F12" s="78" t="s">
        <v>299</v>
      </c>
      <c r="G12" s="79" t="s">
        <v>300</v>
      </c>
      <c r="H12" s="262"/>
    </row>
    <row r="13" spans="1:8" ht="16.5" thickBot="1" x14ac:dyDescent="0.3">
      <c r="A13" s="80">
        <v>1</v>
      </c>
      <c r="B13" s="81">
        <v>2</v>
      </c>
      <c r="C13" s="82">
        <v>3</v>
      </c>
      <c r="D13" s="82">
        <v>4</v>
      </c>
      <c r="E13" s="83">
        <v>5</v>
      </c>
      <c r="F13" s="83">
        <v>6</v>
      </c>
      <c r="G13" s="83">
        <v>7</v>
      </c>
      <c r="H13" s="83">
        <v>8</v>
      </c>
    </row>
    <row r="14" spans="1:8" ht="16.5" thickBot="1" x14ac:dyDescent="0.3">
      <c r="A14" s="80">
        <v>11000</v>
      </c>
      <c r="B14" s="81" t="s">
        <v>301</v>
      </c>
      <c r="C14" s="84">
        <v>6878698.6500000004</v>
      </c>
      <c r="D14" s="85">
        <v>3356915.32</v>
      </c>
      <c r="E14" s="84">
        <f>D14/C14*100</f>
        <v>48.801604646541676</v>
      </c>
      <c r="F14" s="84">
        <v>7671249</v>
      </c>
      <c r="G14" s="85">
        <v>3055996.49</v>
      </c>
      <c r="H14" s="84">
        <f>G14/F14*100</f>
        <v>39.837013372920111</v>
      </c>
    </row>
    <row r="15" spans="1:8" ht="16.5" thickBot="1" x14ac:dyDescent="0.3">
      <c r="A15" s="80">
        <v>13000</v>
      </c>
      <c r="B15" s="83" t="s">
        <v>302</v>
      </c>
      <c r="C15" s="84">
        <v>1047625.89</v>
      </c>
      <c r="D15" s="86">
        <v>291913.03000000003</v>
      </c>
      <c r="E15" s="84">
        <f t="shared" ref="E15:E19" si="0">D15/C15*100</f>
        <v>27.864243599401696</v>
      </c>
      <c r="F15" s="84">
        <v>1544944</v>
      </c>
      <c r="G15" s="86">
        <v>297426.88</v>
      </c>
      <c r="H15" s="84">
        <f t="shared" ref="H15:H19" si="1">G15/F15*100</f>
        <v>19.251628537992318</v>
      </c>
    </row>
    <row r="16" spans="1:8" ht="16.5" thickBot="1" x14ac:dyDescent="0.3">
      <c r="A16" s="80">
        <v>13200</v>
      </c>
      <c r="B16" s="83" t="s">
        <v>303</v>
      </c>
      <c r="C16" s="84">
        <v>167465.17000000001</v>
      </c>
      <c r="D16" s="86">
        <v>88930.36</v>
      </c>
      <c r="E16" s="84">
        <f t="shared" si="0"/>
        <v>53.103794657718971</v>
      </c>
      <c r="F16" s="84">
        <v>241000</v>
      </c>
      <c r="G16" s="86">
        <v>103272.35</v>
      </c>
      <c r="H16" s="84">
        <f t="shared" si="1"/>
        <v>42.851597510373445</v>
      </c>
    </row>
    <row r="17" spans="1:8" ht="32.25" thickBot="1" x14ac:dyDescent="0.3">
      <c r="A17" s="80">
        <v>21000</v>
      </c>
      <c r="B17" s="81" t="s">
        <v>304</v>
      </c>
      <c r="C17" s="84">
        <v>70000</v>
      </c>
      <c r="D17" s="86"/>
      <c r="E17" s="84">
        <f t="shared" si="0"/>
        <v>0</v>
      </c>
      <c r="F17" s="84">
        <v>140000</v>
      </c>
      <c r="G17" s="86">
        <v>5800</v>
      </c>
      <c r="H17" s="84">
        <f t="shared" si="1"/>
        <v>4.1428571428571423</v>
      </c>
    </row>
    <row r="18" spans="1:8" ht="16.5" thickBot="1" x14ac:dyDescent="0.3">
      <c r="A18" s="80">
        <v>30000</v>
      </c>
      <c r="B18" s="83" t="s">
        <v>305</v>
      </c>
      <c r="C18" s="84">
        <v>487792.5</v>
      </c>
      <c r="D18" s="86">
        <v>59707.6</v>
      </c>
      <c r="E18" s="84">
        <f t="shared" si="0"/>
        <v>12.240368599353209</v>
      </c>
      <c r="F18" s="84">
        <v>1282815</v>
      </c>
      <c r="G18" s="86">
        <v>276134.05</v>
      </c>
      <c r="H18" s="84">
        <f t="shared" si="1"/>
        <v>21.525633080374021</v>
      </c>
    </row>
    <row r="19" spans="1:8" ht="16.5" thickBot="1" x14ac:dyDescent="0.3">
      <c r="A19" s="80"/>
      <c r="B19" s="83" t="s">
        <v>306</v>
      </c>
      <c r="C19" s="87">
        <f>C14+C15+C16+C17+C18</f>
        <v>8651582.2100000009</v>
      </c>
      <c r="D19" s="87">
        <f>SUM(D14:D18)</f>
        <v>3797466.3099999996</v>
      </c>
      <c r="E19" s="84">
        <f t="shared" si="0"/>
        <v>43.893315902502408</v>
      </c>
      <c r="F19" s="87">
        <f>SUM(F14:F18)</f>
        <v>10880008</v>
      </c>
      <c r="G19" s="88">
        <f>SUM(G14:G18)</f>
        <v>3738629.77</v>
      </c>
      <c r="H19" s="84">
        <f t="shared" si="1"/>
        <v>34.362380707808306</v>
      </c>
    </row>
    <row r="23" spans="1:8" x14ac:dyDescent="0.25">
      <c r="G23" s="89"/>
    </row>
  </sheetData>
  <mergeCells count="9">
    <mergeCell ref="C4:D4"/>
    <mergeCell ref="E4:F4"/>
    <mergeCell ref="A5:H5"/>
    <mergeCell ref="A11:A12"/>
    <mergeCell ref="B11:B12"/>
    <mergeCell ref="C11:D11"/>
    <mergeCell ref="E11:E12"/>
    <mergeCell ref="F11:G11"/>
    <mergeCell ref="H11:H12"/>
  </mergeCell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view="pageBreakPreview" topLeftCell="A67" zoomScale="60" zoomScaleNormal="100" workbookViewId="0">
      <selection sqref="A1:XFD1048576"/>
    </sheetView>
  </sheetViews>
  <sheetFormatPr defaultColWidth="28.140625" defaultRowHeight="18.75" x14ac:dyDescent="0.3"/>
  <cols>
    <col min="1" max="11" width="28.140625" style="90"/>
    <col min="12" max="14" width="28.140625" style="33"/>
    <col min="15" max="16384" width="28.140625" style="90"/>
  </cols>
  <sheetData>
    <row r="1" spans="1:20" x14ac:dyDescent="0.3">
      <c r="A1" s="75" t="s">
        <v>302</v>
      </c>
    </row>
    <row r="2" spans="1:20" ht="19.5" thickBot="1" x14ac:dyDescent="0.35">
      <c r="A2" s="75" t="s">
        <v>307</v>
      </c>
    </row>
    <row r="3" spans="1:20" ht="19.5" thickBot="1" x14ac:dyDescent="0.35">
      <c r="A3" s="91"/>
      <c r="B3" s="92"/>
      <c r="C3" s="92"/>
      <c r="D3" s="92"/>
      <c r="E3" s="92"/>
      <c r="F3" s="92"/>
      <c r="G3" s="92"/>
      <c r="H3" s="93"/>
    </row>
    <row r="4" spans="1:20" ht="47.25" x14ac:dyDescent="0.3">
      <c r="A4" s="94">
        <v>13000</v>
      </c>
      <c r="B4" s="95" t="s">
        <v>308</v>
      </c>
      <c r="C4" s="96" t="s">
        <v>309</v>
      </c>
      <c r="D4" s="95" t="s">
        <v>310</v>
      </c>
      <c r="E4" s="96" t="s">
        <v>311</v>
      </c>
      <c r="F4" s="96" t="s">
        <v>312</v>
      </c>
      <c r="G4" s="95" t="s">
        <v>313</v>
      </c>
      <c r="H4" s="96" t="s">
        <v>311</v>
      </c>
    </row>
    <row r="5" spans="1:20" ht="34.5" customHeight="1" x14ac:dyDescent="0.3">
      <c r="A5" s="96">
        <v>13100</v>
      </c>
      <c r="B5" s="97" t="s">
        <v>314</v>
      </c>
      <c r="C5" s="98">
        <f>C6+C7+C8+C9+C10</f>
        <v>450944</v>
      </c>
      <c r="D5" s="98">
        <f>D6+D7+D8+D9+D10</f>
        <v>4442.49</v>
      </c>
      <c r="E5" s="99"/>
      <c r="F5" s="100">
        <f>F6+F7+F8+F9+F10</f>
        <v>85000</v>
      </c>
      <c r="G5" s="101">
        <f>G6+G7+G8+G9+G10</f>
        <v>34477.75</v>
      </c>
      <c r="H5" s="102">
        <f>G5/F5</f>
        <v>0.40562058823529412</v>
      </c>
      <c r="Q5" s="103"/>
    </row>
    <row r="6" spans="1:20" ht="60.75" x14ac:dyDescent="0.35">
      <c r="A6" s="82">
        <v>13130</v>
      </c>
      <c r="B6" s="104" t="s">
        <v>315</v>
      </c>
      <c r="C6" s="105">
        <v>17000</v>
      </c>
      <c r="D6" s="106">
        <v>0</v>
      </c>
      <c r="E6" s="106">
        <v>0</v>
      </c>
      <c r="F6" s="105">
        <v>2000</v>
      </c>
      <c r="G6" s="107">
        <v>0</v>
      </c>
      <c r="H6" s="102"/>
      <c r="Q6" s="108"/>
      <c r="R6" s="108"/>
    </row>
    <row r="7" spans="1:20" ht="60.75" x14ac:dyDescent="0.3">
      <c r="A7" s="82">
        <v>13140</v>
      </c>
      <c r="B7" s="104" t="s">
        <v>316</v>
      </c>
      <c r="C7" s="105">
        <v>130500</v>
      </c>
      <c r="D7" s="106">
        <v>0</v>
      </c>
      <c r="E7" s="106">
        <v>0</v>
      </c>
      <c r="F7" s="105">
        <v>30000</v>
      </c>
      <c r="G7" s="109">
        <v>14144.19</v>
      </c>
      <c r="H7" s="102">
        <f>G7/F7</f>
        <v>0.47147300000000003</v>
      </c>
      <c r="Q7" s="108"/>
      <c r="R7" s="108"/>
    </row>
    <row r="8" spans="1:20" ht="20.25" x14ac:dyDescent="0.3">
      <c r="A8" s="82">
        <v>13141</v>
      </c>
      <c r="B8" s="110" t="s">
        <v>317</v>
      </c>
      <c r="C8" s="111">
        <v>165844</v>
      </c>
      <c r="D8" s="111">
        <v>2796.3</v>
      </c>
      <c r="E8" s="102"/>
      <c r="F8" s="105">
        <v>30000</v>
      </c>
      <c r="G8" s="109">
        <v>11700.4</v>
      </c>
      <c r="H8" s="102">
        <f t="shared" ref="H8:H10" si="0">G8/F8</f>
        <v>0.39001333333333332</v>
      </c>
      <c r="Q8" s="108"/>
      <c r="R8" s="108"/>
    </row>
    <row r="9" spans="1:20" ht="20.25" x14ac:dyDescent="0.3">
      <c r="A9" s="82">
        <v>13142</v>
      </c>
      <c r="B9" s="110" t="s">
        <v>318</v>
      </c>
      <c r="C9" s="111">
        <v>123500</v>
      </c>
      <c r="D9" s="112">
        <v>1575.19</v>
      </c>
      <c r="E9" s="112">
        <v>0</v>
      </c>
      <c r="F9" s="105">
        <v>20000</v>
      </c>
      <c r="G9" s="109">
        <v>7568.06</v>
      </c>
      <c r="H9" s="102">
        <f t="shared" si="0"/>
        <v>0.37840300000000004</v>
      </c>
      <c r="Q9" s="108"/>
      <c r="R9" s="108"/>
    </row>
    <row r="10" spans="1:20" ht="20.25" x14ac:dyDescent="0.3">
      <c r="A10" s="82">
        <v>13143</v>
      </c>
      <c r="B10" s="110" t="s">
        <v>319</v>
      </c>
      <c r="C10" s="111">
        <v>14100</v>
      </c>
      <c r="D10" s="112">
        <v>71</v>
      </c>
      <c r="E10" s="112">
        <v>0</v>
      </c>
      <c r="F10" s="105">
        <v>3000</v>
      </c>
      <c r="G10" s="109">
        <v>1065.0999999999999</v>
      </c>
      <c r="H10" s="102">
        <f t="shared" si="0"/>
        <v>0.35503333333333331</v>
      </c>
      <c r="Q10" s="108"/>
      <c r="R10" s="108"/>
    </row>
    <row r="11" spans="1:20" x14ac:dyDescent="0.3">
      <c r="A11" s="265"/>
      <c r="B11" s="266"/>
      <c r="C11" s="266"/>
      <c r="D11" s="266"/>
      <c r="E11" s="266"/>
      <c r="F11" s="266"/>
      <c r="G11" s="266"/>
      <c r="H11" s="267"/>
      <c r="Q11" s="108"/>
      <c r="R11" s="108"/>
    </row>
    <row r="12" spans="1:20" x14ac:dyDescent="0.3">
      <c r="A12" s="268"/>
      <c r="B12" s="269"/>
      <c r="C12" s="269"/>
      <c r="D12" s="269"/>
      <c r="E12" s="269"/>
      <c r="F12" s="269"/>
      <c r="G12" s="269"/>
      <c r="H12" s="270"/>
      <c r="Q12" s="108"/>
      <c r="R12" s="108"/>
    </row>
    <row r="13" spans="1:20" ht="37.5" customHeight="1" x14ac:dyDescent="0.3">
      <c r="A13" s="96">
        <v>13200</v>
      </c>
      <c r="B13" s="96" t="s">
        <v>320</v>
      </c>
      <c r="C13" s="98">
        <f>C14+C15+C16+C17+C18</f>
        <v>241000</v>
      </c>
      <c r="D13" s="98">
        <f>D14+D15+D16+D17+D18</f>
        <v>103272.35000000002</v>
      </c>
      <c r="E13" s="102">
        <f>D13/C13</f>
        <v>0.42851597510373451</v>
      </c>
      <c r="F13" s="98">
        <f>F14+F15+F16+F17+F18</f>
        <v>167465.16999999998</v>
      </c>
      <c r="G13" s="101">
        <f>G14+G15+G16+G17+G18</f>
        <v>88930.36</v>
      </c>
      <c r="H13" s="102">
        <f>G13/F13</f>
        <v>0.53103794657718983</v>
      </c>
      <c r="Q13" s="108"/>
      <c r="R13" s="108"/>
      <c r="T13" s="103"/>
    </row>
    <row r="14" spans="1:20" ht="24" customHeight="1" x14ac:dyDescent="0.3">
      <c r="A14" s="82">
        <v>13210</v>
      </c>
      <c r="B14" s="104" t="s">
        <v>321</v>
      </c>
      <c r="C14" s="105">
        <v>98600</v>
      </c>
      <c r="D14" s="105">
        <v>32651.99</v>
      </c>
      <c r="E14" s="102">
        <f t="shared" ref="E14:E21" si="1">D14/C14</f>
        <v>0.33115608519269779</v>
      </c>
      <c r="F14" s="105">
        <v>70000</v>
      </c>
      <c r="G14" s="86">
        <v>30321.55</v>
      </c>
      <c r="H14" s="102">
        <f t="shared" ref="H14:H16" si="2">G14/F14</f>
        <v>0.43316499999999997</v>
      </c>
      <c r="R14" s="108"/>
    </row>
    <row r="15" spans="1:20" ht="24" customHeight="1" x14ac:dyDescent="0.3">
      <c r="A15" s="82">
        <v>13220</v>
      </c>
      <c r="B15" s="104" t="s">
        <v>95</v>
      </c>
      <c r="C15" s="105">
        <v>17600</v>
      </c>
      <c r="D15" s="105">
        <v>1799.75</v>
      </c>
      <c r="E15" s="102">
        <f t="shared" si="1"/>
        <v>0.10225852272727273</v>
      </c>
      <c r="F15" s="105">
        <v>9000</v>
      </c>
      <c r="G15" s="86">
        <v>4584.95</v>
      </c>
      <c r="H15" s="102">
        <f t="shared" si="2"/>
        <v>0.50943888888888889</v>
      </c>
      <c r="R15" s="108"/>
    </row>
    <row r="16" spans="1:20" ht="24" customHeight="1" x14ac:dyDescent="0.3">
      <c r="A16" s="82">
        <v>13230</v>
      </c>
      <c r="B16" s="104" t="s">
        <v>322</v>
      </c>
      <c r="C16" s="105">
        <v>7200</v>
      </c>
      <c r="D16" s="105">
        <v>1265.55</v>
      </c>
      <c r="E16" s="102">
        <f t="shared" si="1"/>
        <v>0.17577083333333332</v>
      </c>
      <c r="F16" s="105">
        <v>3465.17</v>
      </c>
      <c r="G16" s="86">
        <v>1061.42</v>
      </c>
      <c r="H16" s="102">
        <f t="shared" si="2"/>
        <v>0.30631109007638874</v>
      </c>
    </row>
    <row r="17" spans="1:17" ht="20.25" x14ac:dyDescent="0.3">
      <c r="A17" s="82">
        <v>13240</v>
      </c>
      <c r="B17" s="104" t="s">
        <v>323</v>
      </c>
      <c r="C17" s="105">
        <v>80000</v>
      </c>
      <c r="D17" s="105">
        <v>56026.54</v>
      </c>
      <c r="E17" s="102">
        <f t="shared" si="1"/>
        <v>0.70033175000000003</v>
      </c>
      <c r="F17" s="105">
        <v>58000</v>
      </c>
      <c r="G17" s="86">
        <v>41025.49</v>
      </c>
      <c r="H17" s="102">
        <f>G17/F17</f>
        <v>0.70733603448275861</v>
      </c>
    </row>
    <row r="18" spans="1:17" ht="20.25" x14ac:dyDescent="0.3">
      <c r="A18" s="82">
        <v>13250</v>
      </c>
      <c r="B18" s="104" t="s">
        <v>324</v>
      </c>
      <c r="C18" s="105">
        <v>37600</v>
      </c>
      <c r="D18" s="105">
        <v>11528.52</v>
      </c>
      <c r="E18" s="102">
        <f t="shared" si="1"/>
        <v>0.30660957446808512</v>
      </c>
      <c r="F18" s="105">
        <v>27000</v>
      </c>
      <c r="G18" s="86">
        <v>11936.95</v>
      </c>
      <c r="H18" s="102">
        <f>G18/F18</f>
        <v>0.44210925925925931</v>
      </c>
      <c r="Q18" s="103"/>
    </row>
    <row r="19" spans="1:17" x14ac:dyDescent="0.3">
      <c r="A19" s="70"/>
      <c r="B19" s="70"/>
      <c r="C19" s="70"/>
      <c r="D19" s="113"/>
      <c r="E19" s="102"/>
      <c r="F19" s="70"/>
      <c r="G19" s="114"/>
      <c r="H19" s="102"/>
    </row>
    <row r="20" spans="1:17" x14ac:dyDescent="0.3">
      <c r="A20" s="70"/>
      <c r="B20" s="70"/>
      <c r="C20" s="70"/>
      <c r="D20" s="113"/>
      <c r="E20" s="102"/>
      <c r="F20" s="70"/>
      <c r="G20" s="115"/>
      <c r="H20" s="115"/>
    </row>
    <row r="21" spans="1:17" ht="60.75" x14ac:dyDescent="0.3">
      <c r="A21" s="96">
        <v>13300</v>
      </c>
      <c r="B21" s="97" t="s">
        <v>325</v>
      </c>
      <c r="C21" s="98">
        <f>C22+C23+C24+C25</f>
        <v>82800</v>
      </c>
      <c r="D21" s="98">
        <f>D22+D23+D24</f>
        <v>22745.58</v>
      </c>
      <c r="E21" s="102">
        <f t="shared" si="1"/>
        <v>0.27470507246376813</v>
      </c>
      <c r="F21" s="98">
        <v>71000</v>
      </c>
      <c r="G21" s="101">
        <f>G22+G23</f>
        <v>28894.09</v>
      </c>
      <c r="H21" s="102">
        <f>G21/F21</f>
        <v>0.40695901408450702</v>
      </c>
      <c r="Q21" s="103"/>
    </row>
    <row r="22" spans="1:17" ht="40.5" x14ac:dyDescent="0.3">
      <c r="A22" s="82">
        <v>13310</v>
      </c>
      <c r="B22" s="104" t="s">
        <v>326</v>
      </c>
      <c r="C22" s="105">
        <v>5000</v>
      </c>
      <c r="D22" s="70"/>
      <c r="E22" s="102"/>
      <c r="F22" s="105">
        <v>0</v>
      </c>
      <c r="G22" s="116"/>
      <c r="H22" s="102"/>
    </row>
    <row r="23" spans="1:17" ht="40.5" x14ac:dyDescent="0.3">
      <c r="A23" s="82">
        <v>13320</v>
      </c>
      <c r="B23" s="104" t="s">
        <v>327</v>
      </c>
      <c r="C23" s="105">
        <v>77000</v>
      </c>
      <c r="D23" s="105">
        <v>22745.58</v>
      </c>
      <c r="E23" s="102">
        <f>D23/C23</f>
        <v>0.29539714285714286</v>
      </c>
      <c r="F23" s="105">
        <v>70000</v>
      </c>
      <c r="G23" s="116">
        <v>28894.09</v>
      </c>
      <c r="H23" s="102">
        <f>G23/F23</f>
        <v>0.41277271428571427</v>
      </c>
    </row>
    <row r="24" spans="1:17" ht="20.25" x14ac:dyDescent="0.3">
      <c r="A24" s="82">
        <v>13330</v>
      </c>
      <c r="B24" s="104" t="s">
        <v>328</v>
      </c>
      <c r="C24" s="105">
        <v>800</v>
      </c>
      <c r="D24" s="82"/>
      <c r="E24" s="102"/>
      <c r="F24" s="105">
        <v>1000</v>
      </c>
      <c r="G24" s="116">
        <v>0</v>
      </c>
      <c r="H24" s="102"/>
    </row>
    <row r="25" spans="1:17" ht="60.75" x14ac:dyDescent="0.3">
      <c r="A25" s="82">
        <v>13340</v>
      </c>
      <c r="B25" s="104" t="s">
        <v>329</v>
      </c>
      <c r="C25" s="105">
        <v>0</v>
      </c>
      <c r="D25" s="82"/>
      <c r="E25" s="102"/>
      <c r="F25" s="105"/>
      <c r="G25" s="105">
        <v>0</v>
      </c>
      <c r="H25" s="82"/>
    </row>
    <row r="26" spans="1:17" x14ac:dyDescent="0.3">
      <c r="A26" s="117"/>
      <c r="B26" s="266"/>
      <c r="C26" s="266"/>
      <c r="D26" s="266"/>
      <c r="E26" s="266"/>
      <c r="F26" s="266"/>
      <c r="G26" s="266"/>
      <c r="H26" s="117"/>
    </row>
    <row r="27" spans="1:17" x14ac:dyDescent="0.3">
      <c r="A27" s="70"/>
      <c r="B27" s="269"/>
      <c r="C27" s="269"/>
      <c r="D27" s="269"/>
      <c r="E27" s="269"/>
      <c r="F27" s="269"/>
      <c r="G27" s="269"/>
      <c r="H27" s="70"/>
    </row>
    <row r="28" spans="1:17" ht="40.5" x14ac:dyDescent="0.3">
      <c r="A28" s="96">
        <v>13400</v>
      </c>
      <c r="B28" s="97" t="s">
        <v>330</v>
      </c>
      <c r="C28" s="98">
        <f>C29+C30+C31+C32+C33+C34+C35+C36</f>
        <v>225000</v>
      </c>
      <c r="D28" s="98">
        <f>D32+D33+D34</f>
        <v>26555.61</v>
      </c>
      <c r="E28" s="98">
        <f>C28/D28</f>
        <v>8.4727859762965334</v>
      </c>
      <c r="F28" s="98">
        <f>F29+F32+F33+F34+F35</f>
        <v>145200</v>
      </c>
      <c r="G28" s="100">
        <f>G29+G32+G34</f>
        <v>45291.75</v>
      </c>
      <c r="H28" s="102">
        <f>G28/F28</f>
        <v>0.311926652892562</v>
      </c>
      <c r="Q28" s="103"/>
    </row>
    <row r="29" spans="1:17" ht="40.5" x14ac:dyDescent="0.3">
      <c r="A29" s="82">
        <v>13410</v>
      </c>
      <c r="B29" s="104" t="s">
        <v>331</v>
      </c>
      <c r="C29" s="105">
        <v>10000</v>
      </c>
      <c r="D29" s="105"/>
      <c r="E29" s="98"/>
      <c r="F29" s="105">
        <v>200</v>
      </c>
      <c r="G29" s="118">
        <v>190</v>
      </c>
      <c r="H29" s="102"/>
    </row>
    <row r="30" spans="1:17" ht="60.75" x14ac:dyDescent="0.35">
      <c r="A30" s="82">
        <v>13420</v>
      </c>
      <c r="B30" s="104" t="s">
        <v>332</v>
      </c>
      <c r="C30" s="105">
        <v>0</v>
      </c>
      <c r="D30" s="105"/>
      <c r="E30" s="98"/>
      <c r="F30" s="105"/>
      <c r="G30" s="119"/>
      <c r="H30" s="102"/>
    </row>
    <row r="31" spans="1:17" ht="40.5" x14ac:dyDescent="0.35">
      <c r="A31" s="82">
        <v>13430</v>
      </c>
      <c r="B31" s="104" t="s">
        <v>333</v>
      </c>
      <c r="C31" s="105">
        <v>0</v>
      </c>
      <c r="D31" s="105"/>
      <c r="E31" s="98"/>
      <c r="F31" s="105"/>
      <c r="G31" s="119"/>
      <c r="H31" s="102"/>
    </row>
    <row r="32" spans="1:17" ht="60.75" x14ac:dyDescent="0.35">
      <c r="A32" s="82">
        <v>13440</v>
      </c>
      <c r="B32" s="104" t="s">
        <v>334</v>
      </c>
      <c r="C32" s="105">
        <v>50000</v>
      </c>
      <c r="D32" s="105">
        <v>10575</v>
      </c>
      <c r="E32" s="98"/>
      <c r="F32" s="105">
        <v>20000</v>
      </c>
      <c r="G32" s="119"/>
      <c r="H32" s="102"/>
    </row>
    <row r="33" spans="1:17" ht="40.5" x14ac:dyDescent="0.35">
      <c r="A33" s="82">
        <v>13450</v>
      </c>
      <c r="B33" s="104" t="s">
        <v>335</v>
      </c>
      <c r="C33" s="105">
        <v>12000</v>
      </c>
      <c r="D33" s="105">
        <v>1950</v>
      </c>
      <c r="E33" s="98"/>
      <c r="F33" s="105">
        <v>4000</v>
      </c>
      <c r="G33" s="119"/>
      <c r="H33" s="102"/>
    </row>
    <row r="34" spans="1:17" ht="40.5" x14ac:dyDescent="0.3">
      <c r="A34" s="82">
        <v>13460</v>
      </c>
      <c r="B34" s="104" t="s">
        <v>336</v>
      </c>
      <c r="C34" s="105">
        <v>150000</v>
      </c>
      <c r="D34" s="105">
        <v>14030.61</v>
      </c>
      <c r="E34" s="98">
        <f t="shared" ref="E34" si="3">C34/D34</f>
        <v>10.69091080145482</v>
      </c>
      <c r="F34" s="105">
        <v>121000</v>
      </c>
      <c r="G34" s="116">
        <v>45101.75</v>
      </c>
      <c r="H34" s="102">
        <f>G34/F34</f>
        <v>0.37274173553719009</v>
      </c>
    </row>
    <row r="35" spans="1:17" ht="20.25" x14ac:dyDescent="0.3">
      <c r="A35" s="82">
        <v>13470</v>
      </c>
      <c r="B35" s="104" t="s">
        <v>337</v>
      </c>
      <c r="C35" s="105">
        <v>3000</v>
      </c>
      <c r="D35" s="105"/>
      <c r="E35" s="98"/>
      <c r="F35" s="105"/>
      <c r="G35" s="105"/>
      <c r="H35" s="102"/>
    </row>
    <row r="36" spans="1:17" ht="40.5" x14ac:dyDescent="0.3">
      <c r="A36" s="82">
        <v>13780</v>
      </c>
      <c r="B36" s="104" t="s">
        <v>338</v>
      </c>
      <c r="C36" s="105"/>
      <c r="D36" s="82"/>
      <c r="E36" s="98"/>
      <c r="F36" s="105">
        <v>0</v>
      </c>
      <c r="G36" s="105"/>
      <c r="H36" s="105">
        <v>0</v>
      </c>
    </row>
    <row r="37" spans="1:17" x14ac:dyDescent="0.3">
      <c r="A37" s="117"/>
      <c r="B37" s="266"/>
      <c r="C37" s="266"/>
      <c r="D37" s="266"/>
      <c r="E37" s="266"/>
      <c r="F37" s="266"/>
      <c r="G37" s="266"/>
      <c r="H37" s="117"/>
    </row>
    <row r="38" spans="1:17" x14ac:dyDescent="0.3">
      <c r="A38" s="70"/>
      <c r="B38" s="269"/>
      <c r="C38" s="269"/>
      <c r="D38" s="269"/>
      <c r="E38" s="269"/>
      <c r="F38" s="269"/>
      <c r="G38" s="269"/>
      <c r="H38" s="70"/>
    </row>
    <row r="39" spans="1:17" ht="135" x14ac:dyDescent="0.3">
      <c r="A39" s="120">
        <v>1350</v>
      </c>
      <c r="B39" s="121" t="s">
        <v>339</v>
      </c>
      <c r="C39" s="122">
        <f>C40+C41+C42+C43+C44+C45+C46+C47</f>
        <v>58500</v>
      </c>
      <c r="D39" s="122">
        <f>D46+D47</f>
        <v>31803.5</v>
      </c>
      <c r="E39" s="123">
        <f>D39/C39</f>
        <v>0.5436495726495727</v>
      </c>
      <c r="F39" s="124">
        <f>F40+F42+F46+F47</f>
        <v>98000</v>
      </c>
      <c r="G39" s="116">
        <f>G40+G41+G42+G46</f>
        <v>6494.49</v>
      </c>
      <c r="H39" s="124">
        <f>G39/F39</f>
        <v>6.6270306122448983E-2</v>
      </c>
      <c r="Q39" s="103"/>
    </row>
    <row r="40" spans="1:17" ht="46.5" x14ac:dyDescent="0.35">
      <c r="A40" s="125">
        <v>13501</v>
      </c>
      <c r="B40" s="126" t="s">
        <v>340</v>
      </c>
      <c r="C40" s="127">
        <v>20000</v>
      </c>
      <c r="D40" s="127"/>
      <c r="E40" s="123"/>
      <c r="F40" s="128">
        <v>9000</v>
      </c>
      <c r="G40" s="129">
        <v>6494.49</v>
      </c>
      <c r="H40" s="124">
        <f t="shared" ref="H40:H42" si="4">G40/F40</f>
        <v>0.72160999999999997</v>
      </c>
    </row>
    <row r="41" spans="1:17" ht="46.5" x14ac:dyDescent="0.35">
      <c r="A41" s="125">
        <v>13502</v>
      </c>
      <c r="B41" s="126" t="s">
        <v>341</v>
      </c>
      <c r="C41" s="127">
        <v>0</v>
      </c>
      <c r="D41" s="127"/>
      <c r="E41" s="123"/>
      <c r="F41" s="128"/>
      <c r="G41" s="130"/>
      <c r="H41" s="124">
        <v>0</v>
      </c>
    </row>
    <row r="42" spans="1:17" ht="46.5" x14ac:dyDescent="0.35">
      <c r="A42" s="125">
        <v>13503</v>
      </c>
      <c r="B42" s="126" t="s">
        <v>342</v>
      </c>
      <c r="C42" s="127">
        <v>3500</v>
      </c>
      <c r="D42" s="127"/>
      <c r="E42" s="123"/>
      <c r="F42" s="128">
        <v>58000</v>
      </c>
      <c r="G42" s="130"/>
      <c r="H42" s="124">
        <f t="shared" si="4"/>
        <v>0</v>
      </c>
    </row>
    <row r="43" spans="1:17" ht="93" x14ac:dyDescent="0.35">
      <c r="A43" s="125">
        <v>13504</v>
      </c>
      <c r="B43" s="126" t="s">
        <v>343</v>
      </c>
      <c r="C43" s="127">
        <v>0</v>
      </c>
      <c r="D43" s="127"/>
      <c r="E43" s="123"/>
      <c r="F43" s="128"/>
      <c r="G43" s="130"/>
      <c r="H43" s="131">
        <v>0</v>
      </c>
    </row>
    <row r="44" spans="1:17" ht="69.75" x14ac:dyDescent="0.35">
      <c r="A44" s="125">
        <v>13505</v>
      </c>
      <c r="B44" s="126" t="s">
        <v>344</v>
      </c>
      <c r="C44" s="127">
        <v>0</v>
      </c>
      <c r="D44" s="127"/>
      <c r="E44" s="123"/>
      <c r="F44" s="128"/>
      <c r="G44" s="130"/>
      <c r="H44" s="131">
        <v>0</v>
      </c>
    </row>
    <row r="45" spans="1:17" ht="46.5" x14ac:dyDescent="0.35">
      <c r="A45" s="125">
        <v>13508</v>
      </c>
      <c r="B45" s="126" t="s">
        <v>345</v>
      </c>
      <c r="C45" s="127">
        <v>0</v>
      </c>
      <c r="D45" s="127"/>
      <c r="E45" s="123"/>
      <c r="F45" s="128"/>
      <c r="G45" s="130"/>
      <c r="H45" s="131">
        <v>0</v>
      </c>
    </row>
    <row r="46" spans="1:17" ht="46.5" x14ac:dyDescent="0.35">
      <c r="A46" s="125">
        <v>13509</v>
      </c>
      <c r="B46" s="126" t="s">
        <v>346</v>
      </c>
      <c r="C46" s="127">
        <v>25000</v>
      </c>
      <c r="D46" s="127">
        <v>22114</v>
      </c>
      <c r="E46" s="123">
        <f t="shared" ref="E46:E47" si="5">D46/C46</f>
        <v>0.88456000000000001</v>
      </c>
      <c r="F46" s="128">
        <v>21000</v>
      </c>
      <c r="G46" s="116"/>
      <c r="H46" s="124">
        <f>G46/F46</f>
        <v>0</v>
      </c>
    </row>
    <row r="47" spans="1:17" ht="23.25" x14ac:dyDescent="0.35">
      <c r="A47" s="125">
        <v>13510</v>
      </c>
      <c r="B47" s="126" t="s">
        <v>347</v>
      </c>
      <c r="C47" s="127">
        <v>10000</v>
      </c>
      <c r="D47" s="127">
        <v>9689.5</v>
      </c>
      <c r="E47" s="123">
        <f t="shared" si="5"/>
        <v>0.96894999999999998</v>
      </c>
      <c r="F47" s="127">
        <v>10000</v>
      </c>
      <c r="G47" s="130"/>
      <c r="H47" s="124">
        <f>G47/F47</f>
        <v>0</v>
      </c>
    </row>
    <row r="48" spans="1:17" x14ac:dyDescent="0.3">
      <c r="A48" s="132"/>
      <c r="B48" s="271"/>
      <c r="C48" s="271"/>
      <c r="D48" s="271"/>
      <c r="E48" s="271"/>
      <c r="F48" s="271"/>
      <c r="G48" s="271"/>
      <c r="H48" s="133"/>
    </row>
    <row r="49" spans="1:17" x14ac:dyDescent="0.3">
      <c r="A49" s="70"/>
      <c r="B49" s="264"/>
      <c r="C49" s="264"/>
      <c r="D49" s="264"/>
      <c r="E49" s="264"/>
      <c r="F49" s="264"/>
      <c r="G49" s="264"/>
      <c r="H49" s="70"/>
    </row>
    <row r="50" spans="1:17" ht="90" x14ac:dyDescent="0.3">
      <c r="A50" s="120">
        <v>1360</v>
      </c>
      <c r="B50" s="121" t="s">
        <v>348</v>
      </c>
      <c r="C50" s="122">
        <f>C51+C52+C53</f>
        <v>141200</v>
      </c>
      <c r="D50" s="122">
        <f>D51</f>
        <v>11134.36</v>
      </c>
      <c r="E50" s="123">
        <f>D50/C50</f>
        <v>7.8855240793201137E-2</v>
      </c>
      <c r="F50" s="124">
        <f>F51+F53</f>
        <v>100000</v>
      </c>
      <c r="G50" s="101">
        <f>G51+G52+G53</f>
        <v>17886.599999999999</v>
      </c>
      <c r="H50" s="124">
        <f>G50/F50*100</f>
        <v>17.886600000000001</v>
      </c>
      <c r="Q50" s="103"/>
    </row>
    <row r="51" spans="1:17" ht="23.25" x14ac:dyDescent="0.35">
      <c r="A51" s="125">
        <v>13610</v>
      </c>
      <c r="B51" s="126" t="s">
        <v>349</v>
      </c>
      <c r="C51" s="127">
        <v>121200</v>
      </c>
      <c r="D51" s="127">
        <v>11134.36</v>
      </c>
      <c r="E51" s="123">
        <f t="shared" ref="E51" si="6">D51/C51</f>
        <v>9.186765676567657E-2</v>
      </c>
      <c r="F51" s="128">
        <v>100000</v>
      </c>
      <c r="G51" s="119">
        <v>17886.599999999999</v>
      </c>
      <c r="H51" s="124">
        <f>G51/F51*100</f>
        <v>17.886600000000001</v>
      </c>
    </row>
    <row r="52" spans="1:17" ht="23.25" x14ac:dyDescent="0.35">
      <c r="A52" s="125">
        <v>13640</v>
      </c>
      <c r="B52" s="126" t="s">
        <v>350</v>
      </c>
      <c r="C52" s="127">
        <v>0</v>
      </c>
      <c r="D52" s="127"/>
      <c r="E52" s="123"/>
      <c r="F52" s="128"/>
      <c r="G52" s="134"/>
      <c r="H52" s="131"/>
    </row>
    <row r="53" spans="1:17" ht="23.25" x14ac:dyDescent="0.35">
      <c r="A53" s="125">
        <v>13660</v>
      </c>
      <c r="B53" s="126" t="s">
        <v>351</v>
      </c>
      <c r="C53" s="127">
        <v>20000</v>
      </c>
      <c r="D53" s="127"/>
      <c r="E53" s="123"/>
      <c r="F53" s="128"/>
      <c r="G53" s="134"/>
      <c r="H53" s="134"/>
    </row>
    <row r="54" spans="1:17" x14ac:dyDescent="0.3">
      <c r="A54" s="272"/>
      <c r="B54" s="263"/>
      <c r="C54" s="263"/>
      <c r="D54" s="263"/>
      <c r="E54" s="263"/>
      <c r="F54" s="263"/>
      <c r="G54" s="263"/>
      <c r="H54" s="274"/>
    </row>
    <row r="55" spans="1:17" x14ac:dyDescent="0.3">
      <c r="A55" s="273"/>
      <c r="B55" s="271"/>
      <c r="C55" s="271"/>
      <c r="D55" s="271"/>
      <c r="E55" s="271"/>
      <c r="F55" s="271"/>
      <c r="G55" s="271"/>
      <c r="H55" s="275"/>
    </row>
    <row r="56" spans="1:17" x14ac:dyDescent="0.3">
      <c r="A56" s="272"/>
      <c r="B56" s="264"/>
      <c r="C56" s="264"/>
      <c r="D56" s="264"/>
      <c r="E56" s="264"/>
      <c r="F56" s="264"/>
      <c r="G56" s="264"/>
      <c r="H56" s="274"/>
    </row>
    <row r="57" spans="1:17" ht="90" x14ac:dyDescent="0.3">
      <c r="A57" s="120">
        <v>1370</v>
      </c>
      <c r="B57" s="121" t="s">
        <v>352</v>
      </c>
      <c r="C57" s="122">
        <f>C60</f>
        <v>60000</v>
      </c>
      <c r="D57" s="122">
        <f>D60</f>
        <v>11221.94</v>
      </c>
      <c r="E57" s="123">
        <f>D57/C57</f>
        <v>0.18703233333333333</v>
      </c>
      <c r="F57" s="124">
        <f>F58+F59+F60</f>
        <v>30000</v>
      </c>
      <c r="G57" s="135">
        <f>G60</f>
        <v>11254.94</v>
      </c>
      <c r="H57" s="136">
        <f>G57/F57*100</f>
        <v>37.516466666666673</v>
      </c>
      <c r="Q57" s="103"/>
    </row>
    <row r="58" spans="1:17" ht="46.5" x14ac:dyDescent="0.35">
      <c r="A58" s="125">
        <v>13720</v>
      </c>
      <c r="B58" s="126" t="s">
        <v>353</v>
      </c>
      <c r="C58" s="127">
        <v>0</v>
      </c>
      <c r="D58" s="127"/>
      <c r="E58" s="123"/>
      <c r="F58" s="128"/>
      <c r="G58" s="131"/>
      <c r="H58" s="136"/>
    </row>
    <row r="59" spans="1:17" ht="46.5" x14ac:dyDescent="0.35">
      <c r="A59" s="125">
        <v>13770</v>
      </c>
      <c r="B59" s="126" t="s">
        <v>354</v>
      </c>
      <c r="C59" s="127">
        <v>0</v>
      </c>
      <c r="D59" s="127"/>
      <c r="E59" s="123"/>
      <c r="F59" s="128"/>
      <c r="G59" s="131"/>
      <c r="H59" s="136"/>
    </row>
    <row r="60" spans="1:17" ht="46.5" x14ac:dyDescent="0.35">
      <c r="A60" s="125">
        <v>13780</v>
      </c>
      <c r="B60" s="126" t="s">
        <v>355</v>
      </c>
      <c r="C60" s="127">
        <v>60000</v>
      </c>
      <c r="D60" s="127">
        <v>11221.94</v>
      </c>
      <c r="E60" s="123">
        <f t="shared" ref="E60" si="7">D60/C60</f>
        <v>0.18703233333333333</v>
      </c>
      <c r="F60" s="128">
        <v>30000</v>
      </c>
      <c r="G60" s="119">
        <v>11254.94</v>
      </c>
      <c r="H60" s="136">
        <f>G60/F60*100</f>
        <v>37.516466666666673</v>
      </c>
    </row>
    <row r="61" spans="1:17" x14ac:dyDescent="0.3">
      <c r="A61" s="132"/>
      <c r="B61" s="263"/>
      <c r="C61" s="263"/>
      <c r="D61" s="263"/>
      <c r="E61" s="263"/>
      <c r="F61" s="263"/>
      <c r="G61" s="263"/>
      <c r="H61" s="133"/>
    </row>
    <row r="62" spans="1:17" x14ac:dyDescent="0.3">
      <c r="A62" s="70"/>
      <c r="B62" s="264"/>
      <c r="C62" s="264"/>
      <c r="D62" s="264"/>
      <c r="E62" s="264"/>
      <c r="F62" s="264"/>
      <c r="G62" s="264"/>
      <c r="H62" s="70"/>
    </row>
    <row r="63" spans="1:17" ht="67.5" x14ac:dyDescent="0.3">
      <c r="A63" s="120">
        <v>1380</v>
      </c>
      <c r="B63" s="121" t="s">
        <v>356</v>
      </c>
      <c r="C63" s="137"/>
      <c r="D63" s="122">
        <f>D64+D65</f>
        <v>9019.2000000000007</v>
      </c>
      <c r="E63" s="137"/>
      <c r="F63" s="137"/>
      <c r="G63" s="138">
        <f>G64+G65</f>
        <v>1000</v>
      </c>
      <c r="H63" s="139" t="s">
        <v>357</v>
      </c>
    </row>
    <row r="64" spans="1:17" ht="46.5" x14ac:dyDescent="0.35">
      <c r="A64" s="125">
        <v>13810</v>
      </c>
      <c r="B64" s="126" t="s">
        <v>358</v>
      </c>
      <c r="C64" s="140"/>
      <c r="D64" s="127">
        <v>1000</v>
      </c>
      <c r="E64" s="140"/>
      <c r="F64" s="140"/>
      <c r="G64" s="141">
        <v>1000</v>
      </c>
      <c r="H64" s="142"/>
    </row>
    <row r="65" spans="1:17" ht="46.5" x14ac:dyDescent="0.35">
      <c r="A65" s="125">
        <v>13820</v>
      </c>
      <c r="B65" s="126" t="s">
        <v>359</v>
      </c>
      <c r="C65" s="140"/>
      <c r="D65" s="127">
        <v>8019.2</v>
      </c>
      <c r="E65" s="140"/>
      <c r="F65" s="140"/>
      <c r="G65" s="141"/>
      <c r="H65" s="142"/>
    </row>
    <row r="66" spans="1:17" ht="23.25" x14ac:dyDescent="0.35">
      <c r="A66" s="125">
        <v>13821</v>
      </c>
      <c r="B66" s="126" t="s">
        <v>360</v>
      </c>
      <c r="C66" s="143"/>
      <c r="D66" s="144"/>
      <c r="E66" s="143"/>
      <c r="F66" s="143"/>
      <c r="G66" s="70"/>
      <c r="H66" s="142"/>
    </row>
    <row r="67" spans="1:17" ht="46.5" x14ac:dyDescent="0.35">
      <c r="A67" s="125">
        <v>13830</v>
      </c>
      <c r="B67" s="126" t="s">
        <v>361</v>
      </c>
      <c r="C67" s="140"/>
      <c r="D67" s="127"/>
      <c r="E67" s="140"/>
      <c r="F67" s="140"/>
      <c r="G67" s="130"/>
      <c r="H67" s="142"/>
    </row>
    <row r="68" spans="1:17" ht="46.5" x14ac:dyDescent="0.35">
      <c r="A68" s="125">
        <v>13850</v>
      </c>
      <c r="B68" s="126" t="s">
        <v>362</v>
      </c>
      <c r="C68" s="140"/>
      <c r="D68" s="127"/>
      <c r="E68" s="140"/>
      <c r="F68" s="140"/>
      <c r="G68" s="130"/>
      <c r="H68" s="142"/>
    </row>
    <row r="69" spans="1:17" x14ac:dyDescent="0.3">
      <c r="A69" s="70"/>
      <c r="B69" s="263"/>
      <c r="C69" s="263"/>
      <c r="D69" s="263"/>
      <c r="E69" s="263"/>
      <c r="F69" s="263"/>
      <c r="G69" s="263"/>
      <c r="H69" s="70"/>
    </row>
    <row r="70" spans="1:17" x14ac:dyDescent="0.3">
      <c r="A70" s="145"/>
      <c r="B70" s="264"/>
      <c r="C70" s="264"/>
      <c r="D70" s="264"/>
      <c r="E70" s="264"/>
      <c r="F70" s="264"/>
      <c r="G70" s="264"/>
      <c r="H70" s="70"/>
    </row>
    <row r="71" spans="1:17" ht="112.5" x14ac:dyDescent="0.3">
      <c r="A71" s="120">
        <v>1395</v>
      </c>
      <c r="B71" s="121" t="s">
        <v>363</v>
      </c>
      <c r="C71" s="122">
        <f>C72+C73+C74+C75</f>
        <v>26000</v>
      </c>
      <c r="D71" s="137">
        <f>D72+D73</f>
        <v>583.19000000000005</v>
      </c>
      <c r="E71" s="137"/>
      <c r="F71" s="124">
        <f>F72+F73+F74</f>
        <v>25200</v>
      </c>
      <c r="G71" s="146">
        <f>G72+G73</f>
        <v>85</v>
      </c>
      <c r="H71" s="124"/>
      <c r="Q71" s="103"/>
    </row>
    <row r="72" spans="1:17" ht="69.75" x14ac:dyDescent="0.35">
      <c r="A72" s="125">
        <v>13951</v>
      </c>
      <c r="B72" s="126" t="s">
        <v>364</v>
      </c>
      <c r="C72" s="127">
        <v>17500</v>
      </c>
      <c r="D72" s="140">
        <f>115+458.19</f>
        <v>573.19000000000005</v>
      </c>
      <c r="E72" s="140"/>
      <c r="F72" s="128">
        <v>15000</v>
      </c>
      <c r="G72" s="119">
        <v>75</v>
      </c>
      <c r="H72" s="131"/>
    </row>
    <row r="73" spans="1:17" ht="23.25" x14ac:dyDescent="0.35">
      <c r="A73" s="125">
        <v>13952</v>
      </c>
      <c r="B73" s="126" t="s">
        <v>365</v>
      </c>
      <c r="C73" s="127">
        <v>500</v>
      </c>
      <c r="D73" s="140">
        <v>10</v>
      </c>
      <c r="E73" s="147"/>
      <c r="F73" s="128">
        <v>2200</v>
      </c>
      <c r="G73" s="119">
        <v>10</v>
      </c>
      <c r="H73" s="131"/>
    </row>
    <row r="74" spans="1:17" ht="69.75" x14ac:dyDescent="0.35">
      <c r="A74" s="125">
        <v>13953</v>
      </c>
      <c r="B74" s="126" t="s">
        <v>366</v>
      </c>
      <c r="C74" s="127">
        <v>8000</v>
      </c>
      <c r="D74" s="140"/>
      <c r="E74" s="140"/>
      <c r="F74" s="128">
        <v>8000</v>
      </c>
      <c r="G74" s="131"/>
      <c r="H74" s="134"/>
    </row>
    <row r="75" spans="1:17" ht="23.25" x14ac:dyDescent="0.35">
      <c r="A75" s="125">
        <v>13918</v>
      </c>
      <c r="B75" s="148" t="s">
        <v>367</v>
      </c>
      <c r="C75" s="149"/>
      <c r="D75" s="149"/>
      <c r="E75" s="149"/>
      <c r="F75" s="128"/>
      <c r="G75" s="134"/>
      <c r="H75" s="134"/>
    </row>
    <row r="76" spans="1:17" ht="23.25" x14ac:dyDescent="0.35">
      <c r="A76" s="70"/>
      <c r="B76" s="150"/>
      <c r="C76" s="151"/>
      <c r="D76" s="151"/>
      <c r="E76" s="151"/>
      <c r="F76" s="151"/>
      <c r="G76" s="130"/>
      <c r="H76" s="70"/>
    </row>
    <row r="77" spans="1:17" ht="45" x14ac:dyDescent="0.3">
      <c r="A77" s="120">
        <v>1400</v>
      </c>
      <c r="B77" s="121" t="s">
        <v>368</v>
      </c>
      <c r="C77" s="122">
        <f>C78+C79+C80+C81</f>
        <v>263000</v>
      </c>
      <c r="D77" s="122">
        <f>D78+D79+D80+D81</f>
        <v>120843.63</v>
      </c>
      <c r="E77" s="123">
        <f>D77/C77</f>
        <v>0.45948148288973384</v>
      </c>
      <c r="F77" s="124">
        <f>F78+F79+F80+F81</f>
        <v>255000</v>
      </c>
      <c r="G77" s="152">
        <f>G78+G79+G80+G81</f>
        <v>121529.08</v>
      </c>
      <c r="H77" s="136">
        <f>G77/F77*100</f>
        <v>47.658462745098042</v>
      </c>
      <c r="Q77" s="103"/>
    </row>
    <row r="78" spans="1:17" ht="69.75" x14ac:dyDescent="0.35">
      <c r="A78" s="125">
        <v>14010</v>
      </c>
      <c r="B78" s="126" t="s">
        <v>369</v>
      </c>
      <c r="C78" s="127">
        <v>30000</v>
      </c>
      <c r="D78" s="127">
        <v>8263.23</v>
      </c>
      <c r="E78" s="123">
        <f>D78/C78</f>
        <v>0.27544099999999999</v>
      </c>
      <c r="F78" s="128">
        <v>20000</v>
      </c>
      <c r="G78" s="119">
        <v>4467.4799999999996</v>
      </c>
      <c r="H78" s="136">
        <f t="shared" ref="H78:H85" si="8">G78/F78*100</f>
        <v>22.337399999999999</v>
      </c>
    </row>
    <row r="79" spans="1:17" ht="46.5" x14ac:dyDescent="0.35">
      <c r="A79" s="125">
        <v>14020</v>
      </c>
      <c r="B79" s="126" t="s">
        <v>370</v>
      </c>
      <c r="C79" s="127">
        <v>194300</v>
      </c>
      <c r="D79" s="127">
        <v>95375</v>
      </c>
      <c r="E79" s="123">
        <f t="shared" ref="E79:E90" si="9">D79/C79</f>
        <v>0.49086464230571281</v>
      </c>
      <c r="F79" s="128">
        <v>191000</v>
      </c>
      <c r="G79" s="119">
        <v>95380</v>
      </c>
      <c r="H79" s="136">
        <f t="shared" si="8"/>
        <v>49.937172774869111</v>
      </c>
    </row>
    <row r="80" spans="1:17" ht="69.75" x14ac:dyDescent="0.35">
      <c r="A80" s="125">
        <v>14040</v>
      </c>
      <c r="B80" s="126" t="s">
        <v>371</v>
      </c>
      <c r="C80" s="127">
        <v>33700</v>
      </c>
      <c r="D80" s="127">
        <v>15971.6</v>
      </c>
      <c r="E80" s="123">
        <f t="shared" si="9"/>
        <v>0.47393471810089022</v>
      </c>
      <c r="F80" s="128">
        <v>34000</v>
      </c>
      <c r="G80" s="119">
        <v>15923.6</v>
      </c>
      <c r="H80" s="136">
        <f t="shared" si="8"/>
        <v>46.834117647058825</v>
      </c>
    </row>
    <row r="81" spans="1:17" ht="69.75" x14ac:dyDescent="0.35">
      <c r="A81" s="125">
        <v>14050</v>
      </c>
      <c r="B81" s="126" t="s">
        <v>372</v>
      </c>
      <c r="C81" s="127">
        <v>5000</v>
      </c>
      <c r="D81" s="127">
        <v>1233.8</v>
      </c>
      <c r="E81" s="123">
        <f t="shared" si="9"/>
        <v>0.24675999999999998</v>
      </c>
      <c r="F81" s="128">
        <v>10000</v>
      </c>
      <c r="G81" s="119">
        <v>5758</v>
      </c>
      <c r="H81" s="136">
        <f t="shared" si="8"/>
        <v>57.58</v>
      </c>
    </row>
    <row r="82" spans="1:17" ht="23.25" x14ac:dyDescent="0.35">
      <c r="A82" s="70"/>
      <c r="B82" s="153"/>
      <c r="C82" s="113"/>
      <c r="D82" s="113"/>
      <c r="E82" s="123"/>
      <c r="F82" s="70"/>
      <c r="G82" s="70"/>
      <c r="H82" s="136"/>
      <c r="Q82" s="103"/>
    </row>
    <row r="83" spans="1:17" ht="22.5" x14ac:dyDescent="0.3">
      <c r="A83" s="120">
        <v>14100</v>
      </c>
      <c r="B83" s="121" t="s">
        <v>373</v>
      </c>
      <c r="C83" s="122">
        <f>C84+C85</f>
        <v>54800</v>
      </c>
      <c r="D83" s="122">
        <f>D84+D85</f>
        <v>11435.52</v>
      </c>
      <c r="E83" s="123">
        <f t="shared" si="9"/>
        <v>0.20867737226277372</v>
      </c>
      <c r="F83" s="124">
        <f>F85+F84</f>
        <v>23000</v>
      </c>
      <c r="G83" s="152">
        <f>G84+G85</f>
        <v>10525.52</v>
      </c>
      <c r="H83" s="136">
        <f t="shared" si="8"/>
        <v>45.76313043478261</v>
      </c>
      <c r="Q83" s="103"/>
    </row>
    <row r="84" spans="1:17" ht="23.25" x14ac:dyDescent="0.35">
      <c r="A84" s="154">
        <v>14110</v>
      </c>
      <c r="B84" s="126" t="s">
        <v>374</v>
      </c>
      <c r="C84" s="127">
        <v>10800</v>
      </c>
      <c r="D84" s="127">
        <v>5460</v>
      </c>
      <c r="E84" s="123">
        <f t="shared" si="9"/>
        <v>0.50555555555555554</v>
      </c>
      <c r="F84" s="131">
        <v>11000</v>
      </c>
      <c r="G84" s="155">
        <v>4550</v>
      </c>
      <c r="H84" s="136">
        <f t="shared" si="8"/>
        <v>41.363636363636367</v>
      </c>
      <c r="Q84" s="103"/>
    </row>
    <row r="85" spans="1:17" ht="23.25" x14ac:dyDescent="0.35">
      <c r="A85" s="154">
        <v>14140</v>
      </c>
      <c r="B85" s="126" t="s">
        <v>375</v>
      </c>
      <c r="C85" s="127">
        <v>44000</v>
      </c>
      <c r="D85" s="127">
        <v>5975.52</v>
      </c>
      <c r="E85" s="123">
        <f t="shared" si="9"/>
        <v>0.13580727272727275</v>
      </c>
      <c r="F85" s="131">
        <v>12000</v>
      </c>
      <c r="G85" s="119">
        <v>5975.52</v>
      </c>
      <c r="H85" s="136">
        <f t="shared" si="8"/>
        <v>49.795999999999999</v>
      </c>
      <c r="Q85" s="103"/>
    </row>
    <row r="86" spans="1:17" ht="69.75" x14ac:dyDescent="0.35">
      <c r="A86" s="154">
        <v>14410</v>
      </c>
      <c r="B86" s="126" t="s">
        <v>376</v>
      </c>
      <c r="C86" s="127"/>
      <c r="D86" s="127"/>
      <c r="E86" s="123"/>
      <c r="F86" s="156">
        <v>130740</v>
      </c>
      <c r="G86" s="119">
        <v>35.5</v>
      </c>
      <c r="H86" s="152"/>
      <c r="Q86" s="103"/>
    </row>
    <row r="87" spans="1:17" ht="67.5" x14ac:dyDescent="0.3">
      <c r="A87" s="120">
        <v>1420</v>
      </c>
      <c r="B87" s="121" t="s">
        <v>377</v>
      </c>
      <c r="C87" s="122">
        <f>C88+C89+C90</f>
        <v>24000</v>
      </c>
      <c r="D87" s="122">
        <f>D88+D89+D90</f>
        <v>5456.8</v>
      </c>
      <c r="E87" s="123">
        <f t="shared" si="9"/>
        <v>0.22736666666666666</v>
      </c>
      <c r="F87" s="124">
        <f>F88+F89+F90</f>
        <v>12485.89</v>
      </c>
      <c r="G87" s="152">
        <f>G88+G90</f>
        <v>2750.96</v>
      </c>
      <c r="H87" s="152">
        <f>G87/F87*100</f>
        <v>22.032550342826983</v>
      </c>
      <c r="Q87" s="103"/>
    </row>
    <row r="88" spans="1:17" ht="46.5" x14ac:dyDescent="0.35">
      <c r="A88" s="125">
        <v>14210</v>
      </c>
      <c r="B88" s="126" t="s">
        <v>378</v>
      </c>
      <c r="C88" s="127">
        <v>12000</v>
      </c>
      <c r="D88" s="127">
        <v>5116.8</v>
      </c>
      <c r="E88" s="123">
        <f t="shared" si="9"/>
        <v>0.4264</v>
      </c>
      <c r="F88" s="128">
        <v>10000</v>
      </c>
      <c r="G88" s="119">
        <v>1597.48</v>
      </c>
      <c r="H88" s="157"/>
    </row>
    <row r="89" spans="1:17" ht="46.5" x14ac:dyDescent="0.35">
      <c r="A89" s="125">
        <v>14220</v>
      </c>
      <c r="B89" s="126" t="s">
        <v>379</v>
      </c>
      <c r="C89" s="127">
        <v>1000</v>
      </c>
      <c r="D89" s="140">
        <v>180</v>
      </c>
      <c r="E89" s="123">
        <f t="shared" si="9"/>
        <v>0.18</v>
      </c>
      <c r="F89" s="128">
        <v>485.89</v>
      </c>
      <c r="G89" s="119">
        <v>180</v>
      </c>
      <c r="H89" s="157">
        <v>0</v>
      </c>
    </row>
    <row r="90" spans="1:17" ht="46.5" x14ac:dyDescent="0.35">
      <c r="A90" s="125">
        <v>14230</v>
      </c>
      <c r="B90" s="126" t="s">
        <v>380</v>
      </c>
      <c r="C90" s="127">
        <v>11000</v>
      </c>
      <c r="D90" s="140">
        <v>160</v>
      </c>
      <c r="E90" s="123">
        <f t="shared" si="9"/>
        <v>1.4545454545454545E-2</v>
      </c>
      <c r="F90" s="128">
        <v>2000</v>
      </c>
      <c r="G90" s="119">
        <v>1153.48</v>
      </c>
      <c r="H90" s="157">
        <f>G90/F90*100</f>
        <v>57.674000000000007</v>
      </c>
    </row>
    <row r="91" spans="1:17" x14ac:dyDescent="0.3">
      <c r="A91" s="132"/>
      <c r="B91" s="263"/>
      <c r="C91" s="263"/>
      <c r="D91" s="263"/>
      <c r="E91" s="263"/>
      <c r="F91" s="263"/>
      <c r="G91" s="263"/>
      <c r="H91" s="158"/>
    </row>
    <row r="92" spans="1:17" x14ac:dyDescent="0.3">
      <c r="A92" s="70"/>
      <c r="B92" s="264"/>
      <c r="C92" s="264"/>
      <c r="D92" s="264"/>
      <c r="E92" s="264"/>
      <c r="F92" s="264"/>
      <c r="G92" s="264"/>
      <c r="H92" s="70"/>
    </row>
    <row r="93" spans="1:17" ht="48" x14ac:dyDescent="0.3">
      <c r="A93" s="120">
        <v>1430</v>
      </c>
      <c r="B93" s="137" t="s">
        <v>381</v>
      </c>
      <c r="C93" s="122">
        <f>C94+C95</f>
        <v>157500</v>
      </c>
      <c r="D93" s="122">
        <f>D94</f>
        <v>41634.879999999997</v>
      </c>
      <c r="E93" s="123">
        <f>D93/C93</f>
        <v>0.26434844444444444</v>
      </c>
      <c r="F93" s="124">
        <f>F94+F95</f>
        <v>71000</v>
      </c>
      <c r="G93" s="136">
        <f>G94+G95</f>
        <v>11057.349999999999</v>
      </c>
      <c r="H93" s="159">
        <f>G93/F93*100</f>
        <v>15.573732394366196</v>
      </c>
      <c r="Q93" s="103"/>
    </row>
    <row r="94" spans="1:17" ht="23.25" x14ac:dyDescent="0.35">
      <c r="A94" s="125">
        <v>14310</v>
      </c>
      <c r="B94" s="126" t="s">
        <v>382</v>
      </c>
      <c r="C94" s="127">
        <v>150500</v>
      </c>
      <c r="D94" s="127">
        <v>41634.879999999997</v>
      </c>
      <c r="E94" s="123">
        <f t="shared" ref="E94:E99" si="10">D94/C94</f>
        <v>0.27664372093023254</v>
      </c>
      <c r="F94" s="128">
        <v>70000</v>
      </c>
      <c r="G94" s="155">
        <v>10871.3</v>
      </c>
      <c r="H94" s="159">
        <f t="shared" ref="H94:H99" si="11">G94/F94*100</f>
        <v>15.530428571428571</v>
      </c>
    </row>
    <row r="95" spans="1:17" ht="46.5" x14ac:dyDescent="0.35">
      <c r="A95" s="125">
        <v>14320</v>
      </c>
      <c r="B95" s="126" t="s">
        <v>383</v>
      </c>
      <c r="C95" s="127">
        <v>7000</v>
      </c>
      <c r="D95" s="127"/>
      <c r="E95" s="123"/>
      <c r="F95" s="128">
        <v>1000</v>
      </c>
      <c r="G95" s="119">
        <v>186.05</v>
      </c>
      <c r="H95" s="159">
        <f t="shared" si="11"/>
        <v>18.605</v>
      </c>
    </row>
    <row r="96" spans="1:17" ht="23.25" x14ac:dyDescent="0.35">
      <c r="A96" s="130"/>
      <c r="B96" s="160"/>
      <c r="C96" s="116"/>
      <c r="D96" s="116"/>
      <c r="E96" s="123"/>
      <c r="F96" s="130"/>
      <c r="G96" s="161"/>
      <c r="H96" s="159"/>
    </row>
    <row r="97" spans="1:17" ht="23.25" x14ac:dyDescent="0.35">
      <c r="A97" s="130">
        <v>14510</v>
      </c>
      <c r="B97" s="160" t="s">
        <v>384</v>
      </c>
      <c r="C97" s="101">
        <v>1200</v>
      </c>
      <c r="D97" s="101">
        <f>D98</f>
        <v>550.17999999999995</v>
      </c>
      <c r="E97" s="123">
        <f t="shared" si="10"/>
        <v>0.4584833333333333</v>
      </c>
      <c r="F97" s="101">
        <v>1000</v>
      </c>
      <c r="G97" s="152"/>
      <c r="H97" s="159">
        <f>G97/F97*100</f>
        <v>0</v>
      </c>
    </row>
    <row r="98" spans="1:17" ht="23.25" x14ac:dyDescent="0.35">
      <c r="A98" s="130">
        <v>14510</v>
      </c>
      <c r="B98" s="160" t="s">
        <v>384</v>
      </c>
      <c r="C98" s="116">
        <v>1200</v>
      </c>
      <c r="D98" s="116">
        <v>550.17999999999995</v>
      </c>
      <c r="E98" s="123">
        <f t="shared" si="10"/>
        <v>0.4584833333333333</v>
      </c>
      <c r="F98" s="116">
        <v>1000</v>
      </c>
      <c r="G98" s="119">
        <v>450</v>
      </c>
      <c r="H98" s="159">
        <f>G98/F98*100</f>
        <v>45</v>
      </c>
      <c r="Q98" s="103">
        <f>SUM(Q5:Q97)</f>
        <v>0</v>
      </c>
    </row>
    <row r="99" spans="1:17" x14ac:dyDescent="0.3">
      <c r="A99" s="70"/>
      <c r="B99" s="70"/>
      <c r="C99" s="162">
        <f>C97+C93+C87+C83+C77+C71+C57+C50+C39+C28+C21+C5</f>
        <v>1544944</v>
      </c>
      <c r="D99" s="101">
        <f>D5+D13+D21+D28+D39+D50+D57+D63+D71+D77+D83+D87+D93+D97</f>
        <v>400699.23000000004</v>
      </c>
      <c r="E99" s="123">
        <f t="shared" si="10"/>
        <v>0.25936165323791677</v>
      </c>
      <c r="F99" s="163">
        <f>F5+F13+F21+F28+F39+F50+F57+F71+F77+F83+F86+F87+F93+F97</f>
        <v>1215091.0599999998</v>
      </c>
      <c r="G99" s="164">
        <f>G5+G13+G21+G28+G39+G50+G57+G63+G71+G77+G83+G87+G93+G97</f>
        <v>380177.89</v>
      </c>
      <c r="H99" s="159">
        <f t="shared" si="11"/>
        <v>31.288016389487723</v>
      </c>
    </row>
    <row r="101" spans="1:17" x14ac:dyDescent="0.3">
      <c r="D101" s="103"/>
      <c r="F101" s="165"/>
      <c r="G101" s="166"/>
      <c r="H101" s="103"/>
    </row>
    <row r="102" spans="1:17" x14ac:dyDescent="0.3">
      <c r="D102" s="165"/>
      <c r="G102" s="166"/>
    </row>
    <row r="103" spans="1:17" x14ac:dyDescent="0.3">
      <c r="D103" s="165"/>
      <c r="G103" s="167"/>
    </row>
    <row r="104" spans="1:17" x14ac:dyDescent="0.3">
      <c r="D104" s="103"/>
      <c r="G104" s="168"/>
    </row>
    <row r="105" spans="1:17" x14ac:dyDescent="0.3">
      <c r="D105" s="103"/>
    </row>
    <row r="106" spans="1:17" x14ac:dyDescent="0.3">
      <c r="E106" s="103">
        <f>D105-E105</f>
        <v>0</v>
      </c>
    </row>
    <row r="107" spans="1:17" x14ac:dyDescent="0.3">
      <c r="H107" s="103"/>
    </row>
  </sheetData>
  <mergeCells count="10">
    <mergeCell ref="B61:G62"/>
    <mergeCell ref="B69:G70"/>
    <mergeCell ref="B91:G92"/>
    <mergeCell ref="A11:H12"/>
    <mergeCell ref="B26:G27"/>
    <mergeCell ref="B37:G38"/>
    <mergeCell ref="B48:G49"/>
    <mergeCell ref="A54:A56"/>
    <mergeCell ref="B54:G56"/>
    <mergeCell ref="H54:H56"/>
  </mergeCells>
  <pageMargins left="0.7" right="0.7" top="0.75" bottom="0.75" header="0.3" footer="0.3"/>
  <pageSetup scale="54" orientation="landscape" r:id="rId1"/>
  <colBreaks count="1" manualBreakCount="1">
    <brk id="9" max="10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60" zoomScaleNormal="100" workbookViewId="0">
      <selection activeCell="G9" sqref="G9:G10"/>
    </sheetView>
  </sheetViews>
  <sheetFormatPr defaultRowHeight="20.25" x14ac:dyDescent="0.3"/>
  <cols>
    <col min="1" max="1" width="10.42578125" style="169" bestFit="1" customWidth="1"/>
    <col min="2" max="2" width="14.5703125" style="170" bestFit="1" customWidth="1"/>
    <col min="3" max="3" width="9.140625" style="170"/>
    <col min="4" max="4" width="28.85546875" style="170" customWidth="1"/>
    <col min="5" max="5" width="45" style="170" customWidth="1"/>
    <col min="6" max="6" width="32.140625" style="169" customWidth="1"/>
    <col min="7" max="7" width="19.85546875" style="169" customWidth="1"/>
    <col min="8" max="9" width="45" style="169" customWidth="1"/>
    <col min="10" max="10" width="24" style="170" customWidth="1"/>
    <col min="11" max="11" width="9.140625" style="170"/>
    <col min="12" max="12" width="11.5703125" style="170" bestFit="1" customWidth="1"/>
    <col min="13" max="13" width="12.28515625" style="170" bestFit="1" customWidth="1"/>
    <col min="14" max="16384" width="9.140625" style="170"/>
  </cols>
  <sheetData>
    <row r="1" spans="1:13" x14ac:dyDescent="0.3">
      <c r="B1" s="283"/>
      <c r="C1" s="283"/>
      <c r="D1" s="283"/>
    </row>
    <row r="2" spans="1:13" x14ac:dyDescent="0.3">
      <c r="A2" s="171" t="s">
        <v>385</v>
      </c>
      <c r="B2" s="284" t="s">
        <v>386</v>
      </c>
      <c r="C2" s="284"/>
      <c r="D2" s="284"/>
      <c r="E2" s="284"/>
      <c r="F2" s="284"/>
      <c r="G2" s="284"/>
      <c r="H2" s="172"/>
    </row>
    <row r="3" spans="1:13" ht="21" thickBot="1" x14ac:dyDescent="0.35">
      <c r="B3" s="285"/>
      <c r="C3" s="285"/>
      <c r="D3" s="285"/>
      <c r="E3" s="173"/>
    </row>
    <row r="4" spans="1:13" ht="21" thickBot="1" x14ac:dyDescent="0.35">
      <c r="A4" s="174"/>
      <c r="B4" s="286"/>
      <c r="C4" s="286"/>
      <c r="D4" s="287"/>
      <c r="E4" s="175"/>
      <c r="F4" s="288" t="s">
        <v>387</v>
      </c>
      <c r="G4" s="289"/>
      <c r="H4" s="176"/>
      <c r="I4" s="177" t="s">
        <v>388</v>
      </c>
      <c r="J4" s="176"/>
    </row>
    <row r="5" spans="1:13" x14ac:dyDescent="0.3">
      <c r="A5" s="276">
        <v>30000</v>
      </c>
      <c r="B5" s="278" t="s">
        <v>389</v>
      </c>
      <c r="C5" s="279"/>
      <c r="D5" s="280"/>
      <c r="E5" s="281" t="s">
        <v>297</v>
      </c>
      <c r="F5" s="281" t="s">
        <v>390</v>
      </c>
      <c r="G5" s="281" t="s">
        <v>391</v>
      </c>
      <c r="H5" s="281" t="s">
        <v>299</v>
      </c>
      <c r="I5" s="281" t="s">
        <v>390</v>
      </c>
      <c r="J5" s="178" t="s">
        <v>311</v>
      </c>
    </row>
    <row r="6" spans="1:13" ht="21" thickBot="1" x14ac:dyDescent="0.35">
      <c r="A6" s="277"/>
      <c r="B6" s="305" t="s">
        <v>392</v>
      </c>
      <c r="C6" s="306"/>
      <c r="D6" s="307"/>
      <c r="E6" s="282"/>
      <c r="F6" s="282"/>
      <c r="G6" s="282"/>
      <c r="H6" s="282"/>
      <c r="I6" s="282"/>
      <c r="J6" s="178"/>
    </row>
    <row r="7" spans="1:13" ht="21" thickBot="1" x14ac:dyDescent="0.35">
      <c r="A7" s="179"/>
      <c r="B7" s="308" t="s">
        <v>393</v>
      </c>
      <c r="C7" s="308"/>
      <c r="D7" s="309"/>
      <c r="E7" s="180">
        <f>E9</f>
        <v>487792.5</v>
      </c>
      <c r="F7" s="181">
        <f>F9</f>
        <v>59707.6</v>
      </c>
      <c r="G7" s="182">
        <f>F7/E7*100</f>
        <v>12.240368599353209</v>
      </c>
      <c r="H7" s="181">
        <f>H9</f>
        <v>1282815</v>
      </c>
      <c r="I7" s="181">
        <f>I9</f>
        <v>276134.05</v>
      </c>
      <c r="J7" s="183">
        <f>J9</f>
        <v>0.21525633080374021</v>
      </c>
    </row>
    <row r="8" spans="1:13" ht="21" thickBot="1" x14ac:dyDescent="0.35">
      <c r="B8" s="310"/>
      <c r="C8" s="310"/>
      <c r="D8" s="310"/>
      <c r="E8" s="184"/>
      <c r="G8" s="170"/>
      <c r="J8" s="185"/>
    </row>
    <row r="9" spans="1:13" ht="21" thickBot="1" x14ac:dyDescent="0.35">
      <c r="A9" s="290" t="s">
        <v>394</v>
      </c>
      <c r="B9" s="292" t="s">
        <v>395</v>
      </c>
      <c r="C9" s="293"/>
      <c r="D9" s="293"/>
      <c r="E9" s="296">
        <f>E11+E12+E13+E14+E15+E16+E17+E18+E19</f>
        <v>487792.5</v>
      </c>
      <c r="F9" s="297">
        <f>F12+F13+F16</f>
        <v>59707.6</v>
      </c>
      <c r="G9" s="298">
        <f>F9/E9*100</f>
        <v>12.240368599353209</v>
      </c>
      <c r="H9" s="297">
        <f>H11+H12+H13+H14+H15+H17+H18+H19</f>
        <v>1282815</v>
      </c>
      <c r="I9" s="297">
        <f>I12+I13+I14+I15+I19</f>
        <v>276134.05</v>
      </c>
      <c r="J9" s="300">
        <f>I9/H9</f>
        <v>0.21525633080374021</v>
      </c>
    </row>
    <row r="10" spans="1:13" ht="21" hidden="1" thickBot="1" x14ac:dyDescent="0.35">
      <c r="A10" s="291"/>
      <c r="B10" s="294"/>
      <c r="C10" s="295"/>
      <c r="D10" s="295"/>
      <c r="E10" s="296"/>
      <c r="F10" s="297"/>
      <c r="G10" s="299"/>
      <c r="H10" s="297"/>
      <c r="I10" s="297"/>
      <c r="J10" s="301"/>
      <c r="M10" s="186"/>
    </row>
    <row r="11" spans="1:13" ht="21" thickBot="1" x14ac:dyDescent="0.35">
      <c r="A11" s="187">
        <v>12609</v>
      </c>
      <c r="B11" s="302" t="s">
        <v>396</v>
      </c>
      <c r="C11" s="303"/>
      <c r="D11" s="304"/>
      <c r="E11" s="188">
        <v>89000</v>
      </c>
      <c r="F11" s="188"/>
      <c r="G11" s="182"/>
      <c r="H11" s="188">
        <v>89000</v>
      </c>
      <c r="I11" s="188"/>
      <c r="J11" s="183"/>
    </row>
    <row r="12" spans="1:13" ht="21" thickBot="1" x14ac:dyDescent="0.35">
      <c r="A12" s="189">
        <v>13431</v>
      </c>
      <c r="B12" s="302" t="s">
        <v>397</v>
      </c>
      <c r="C12" s="303"/>
      <c r="D12" s="304"/>
      <c r="E12" s="190">
        <v>81736.5</v>
      </c>
      <c r="F12" s="190">
        <v>24941</v>
      </c>
      <c r="G12" s="182">
        <f>F12/E12*100</f>
        <v>30.513907495427379</v>
      </c>
      <c r="H12" s="190">
        <v>33629</v>
      </c>
      <c r="I12" s="191">
        <v>14871</v>
      </c>
      <c r="J12" s="183"/>
    </row>
    <row r="13" spans="1:13" ht="21" thickBot="1" x14ac:dyDescent="0.35">
      <c r="A13" s="192">
        <v>13877</v>
      </c>
      <c r="B13" s="302" t="s">
        <v>398</v>
      </c>
      <c r="C13" s="303"/>
      <c r="D13" s="304"/>
      <c r="E13" s="190">
        <v>30109</v>
      </c>
      <c r="F13" s="190">
        <v>4110.6000000000004</v>
      </c>
      <c r="G13" s="182">
        <f>F13/E13*100</f>
        <v>13.652396293467071</v>
      </c>
      <c r="H13" s="190">
        <v>34998</v>
      </c>
      <c r="I13" s="190">
        <v>25698.23</v>
      </c>
      <c r="J13" s="183">
        <f>I13/H13</f>
        <v>0.73427710154865988</v>
      </c>
    </row>
    <row r="14" spans="1:13" x14ac:dyDescent="0.3">
      <c r="A14" s="179">
        <v>14311</v>
      </c>
      <c r="B14" s="311" t="s">
        <v>399</v>
      </c>
      <c r="C14" s="311"/>
      <c r="D14" s="312"/>
      <c r="E14" s="190">
        <v>18700</v>
      </c>
      <c r="F14" s="190"/>
      <c r="G14" s="182"/>
      <c r="H14" s="190">
        <v>15000</v>
      </c>
      <c r="I14" s="190">
        <f>8572</f>
        <v>8572</v>
      </c>
      <c r="J14" s="183">
        <f>I14/H14</f>
        <v>0.57146666666666668</v>
      </c>
    </row>
    <row r="15" spans="1:13" x14ac:dyDescent="0.3">
      <c r="A15" s="179">
        <v>14219</v>
      </c>
      <c r="B15" s="313" t="s">
        <v>400</v>
      </c>
      <c r="C15" s="314"/>
      <c r="D15" s="315"/>
      <c r="E15" s="190">
        <v>210447</v>
      </c>
      <c r="F15" s="190"/>
      <c r="G15" s="182"/>
      <c r="H15" s="190">
        <v>360186</v>
      </c>
      <c r="I15" s="190">
        <v>205185.82</v>
      </c>
      <c r="J15" s="183">
        <f>I15/H15</f>
        <v>0.56966628353128668</v>
      </c>
    </row>
    <row r="16" spans="1:13" x14ac:dyDescent="0.3">
      <c r="A16" s="193">
        <v>15554</v>
      </c>
      <c r="B16" s="194" t="s">
        <v>401</v>
      </c>
      <c r="C16" s="195"/>
      <c r="D16" s="195"/>
      <c r="E16" s="196">
        <v>31500</v>
      </c>
      <c r="F16" s="197">
        <v>30656</v>
      </c>
      <c r="G16" s="237">
        <f>F16/E16*100</f>
        <v>97.320634920634916</v>
      </c>
      <c r="H16" s="196"/>
      <c r="I16" s="190"/>
      <c r="J16" s="198"/>
    </row>
    <row r="17" spans="1:12" ht="21" thickBot="1" x14ac:dyDescent="0.35">
      <c r="A17" s="179">
        <v>18699</v>
      </c>
      <c r="B17" s="316" t="s">
        <v>402</v>
      </c>
      <c r="C17" s="316"/>
      <c r="D17" s="316"/>
      <c r="E17" s="190">
        <v>0</v>
      </c>
      <c r="F17" s="190"/>
      <c r="G17" s="182"/>
      <c r="H17" s="190">
        <v>250000</v>
      </c>
      <c r="I17" s="190"/>
      <c r="J17" s="198"/>
    </row>
    <row r="18" spans="1:12" ht="21" thickBot="1" x14ac:dyDescent="0.35">
      <c r="A18" s="199">
        <v>18396</v>
      </c>
      <c r="B18" s="200" t="s">
        <v>403</v>
      </c>
      <c r="C18" s="201"/>
      <c r="D18" s="202"/>
      <c r="E18" s="197">
        <v>0</v>
      </c>
      <c r="F18" s="193"/>
      <c r="G18" s="193"/>
      <c r="H18" s="197">
        <v>474002</v>
      </c>
      <c r="I18" s="193"/>
      <c r="J18" s="195"/>
    </row>
    <row r="19" spans="1:12" ht="21" thickBot="1" x14ac:dyDescent="0.35">
      <c r="A19" s="199">
        <v>18720</v>
      </c>
      <c r="B19" s="203" t="s">
        <v>180</v>
      </c>
      <c r="C19" s="204"/>
      <c r="D19" s="205"/>
      <c r="E19" s="197">
        <v>26300</v>
      </c>
      <c r="F19" s="193"/>
      <c r="G19" s="193"/>
      <c r="H19" s="197">
        <v>26000</v>
      </c>
      <c r="I19" s="197">
        <v>21807</v>
      </c>
      <c r="J19" s="195"/>
    </row>
    <row r="21" spans="1:12" x14ac:dyDescent="0.3">
      <c r="L21" s="206"/>
    </row>
  </sheetData>
  <mergeCells count="29">
    <mergeCell ref="B14:D14"/>
    <mergeCell ref="B15:D15"/>
    <mergeCell ref="B17:D17"/>
    <mergeCell ref="H9:H10"/>
    <mergeCell ref="I9:I10"/>
    <mergeCell ref="J9:J10"/>
    <mergeCell ref="B11:D11"/>
    <mergeCell ref="B12:D12"/>
    <mergeCell ref="B13:D13"/>
    <mergeCell ref="H5:H6"/>
    <mergeCell ref="I5:I6"/>
    <mergeCell ref="B6:D6"/>
    <mergeCell ref="B7:D7"/>
    <mergeCell ref="B8:D8"/>
    <mergeCell ref="A9:A10"/>
    <mergeCell ref="B9:D10"/>
    <mergeCell ref="E9:E10"/>
    <mergeCell ref="F9:F10"/>
    <mergeCell ref="G9:G10"/>
    <mergeCell ref="B1:D1"/>
    <mergeCell ref="B2:G2"/>
    <mergeCell ref="B3:D3"/>
    <mergeCell ref="B4:D4"/>
    <mergeCell ref="F4:G4"/>
    <mergeCell ref="A5:A6"/>
    <mergeCell ref="B5:D5"/>
    <mergeCell ref="E5:E6"/>
    <mergeCell ref="F5:F6"/>
    <mergeCell ref="G5:G6"/>
  </mergeCells>
  <pageMargins left="0.7" right="0.7" top="0.75" bottom="0.75" header="0.3" footer="0.3"/>
  <pageSetup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7" zoomScale="60" zoomScaleNormal="100" workbookViewId="0">
      <selection sqref="A1:XFD1048576"/>
    </sheetView>
  </sheetViews>
  <sheetFormatPr defaultRowHeight="15.75" x14ac:dyDescent="0.25"/>
  <cols>
    <col min="1" max="1" width="24.42578125" style="70" customWidth="1"/>
    <col min="2" max="2" width="26.140625" style="70" customWidth="1"/>
    <col min="3" max="3" width="16.85546875" style="70" customWidth="1"/>
    <col min="4" max="4" width="20" style="70" customWidth="1"/>
    <col min="5" max="6" width="19.42578125" style="70" customWidth="1"/>
    <col min="7" max="8" width="16.85546875" style="70" customWidth="1"/>
    <col min="9" max="16384" width="9.140625" style="70"/>
  </cols>
  <sheetData>
    <row r="1" spans="1:8" ht="16.5" thickBot="1" x14ac:dyDescent="0.3">
      <c r="A1" s="207" t="s">
        <v>404</v>
      </c>
      <c r="B1" s="320" t="s">
        <v>405</v>
      </c>
      <c r="C1" s="320"/>
      <c r="D1" s="320"/>
      <c r="E1" s="320"/>
      <c r="F1" s="320"/>
    </row>
    <row r="2" spans="1:8" ht="16.5" thickBot="1" x14ac:dyDescent="0.3">
      <c r="A2" s="208"/>
      <c r="B2" s="209"/>
      <c r="C2" s="210"/>
      <c r="D2" s="211" t="s">
        <v>387</v>
      </c>
      <c r="E2" s="212"/>
      <c r="F2" s="210"/>
      <c r="G2" s="211" t="s">
        <v>388</v>
      </c>
      <c r="H2" s="212"/>
    </row>
    <row r="3" spans="1:8" ht="31.5" x14ac:dyDescent="0.25">
      <c r="A3" s="321">
        <v>21000</v>
      </c>
      <c r="B3" s="213" t="s">
        <v>406</v>
      </c>
      <c r="C3" s="317" t="s">
        <v>407</v>
      </c>
      <c r="D3" s="317" t="s">
        <v>408</v>
      </c>
      <c r="E3" s="317" t="s">
        <v>409</v>
      </c>
      <c r="F3" s="317" t="s">
        <v>299</v>
      </c>
      <c r="G3" s="317" t="s">
        <v>408</v>
      </c>
      <c r="H3" s="317" t="s">
        <v>409</v>
      </c>
    </row>
    <row r="4" spans="1:8" ht="32.25" thickBot="1" x14ac:dyDescent="0.3">
      <c r="A4" s="322"/>
      <c r="B4" s="213" t="s">
        <v>392</v>
      </c>
      <c r="C4" s="318"/>
      <c r="D4" s="318"/>
      <c r="E4" s="319"/>
      <c r="F4" s="318"/>
      <c r="G4" s="318"/>
      <c r="H4" s="319"/>
    </row>
    <row r="5" spans="1:8" ht="32.25" thickBot="1" x14ac:dyDescent="0.3">
      <c r="A5" s="208"/>
      <c r="B5" s="214" t="s">
        <v>410</v>
      </c>
      <c r="C5" s="215">
        <f>C8</f>
        <v>70000</v>
      </c>
      <c r="D5" s="215">
        <f>D8</f>
        <v>0</v>
      </c>
      <c r="E5" s="216">
        <f>D5/C5</f>
        <v>0</v>
      </c>
      <c r="F5" s="215">
        <f>F7</f>
        <v>140000</v>
      </c>
      <c r="G5" s="215">
        <f>G7</f>
        <v>5800</v>
      </c>
      <c r="H5" s="216">
        <f>H7</f>
        <v>4.1428571428571426E-2</v>
      </c>
    </row>
    <row r="6" spans="1:8" ht="16.5" thickBot="1" x14ac:dyDescent="0.3">
      <c r="B6" s="151"/>
    </row>
    <row r="7" spans="1:8" ht="16.5" thickBot="1" x14ac:dyDescent="0.3">
      <c r="A7" s="217">
        <v>2100</v>
      </c>
      <c r="B7" s="218" t="s">
        <v>411</v>
      </c>
      <c r="C7" s="219">
        <f>C8</f>
        <v>70000</v>
      </c>
      <c r="D7" s="219">
        <f>D8</f>
        <v>0</v>
      </c>
      <c r="E7" s="220">
        <f>D7/C7</f>
        <v>0</v>
      </c>
      <c r="F7" s="219">
        <f>F8</f>
        <v>140000</v>
      </c>
      <c r="G7" s="219">
        <f>G8</f>
        <v>5800</v>
      </c>
      <c r="H7" s="220">
        <f>H8</f>
        <v>4.1428571428571426E-2</v>
      </c>
    </row>
    <row r="8" spans="1:8" ht="32.25" thickBot="1" x14ac:dyDescent="0.3">
      <c r="A8" s="221">
        <v>21110</v>
      </c>
      <c r="B8" s="222" t="s">
        <v>412</v>
      </c>
      <c r="C8" s="223">
        <v>70000</v>
      </c>
      <c r="D8" s="223">
        <v>0</v>
      </c>
      <c r="E8" s="224">
        <f>D8/C8</f>
        <v>0</v>
      </c>
      <c r="F8" s="223">
        <v>140000</v>
      </c>
      <c r="G8" s="223">
        <v>5800</v>
      </c>
      <c r="H8" s="224">
        <f>G8/F8</f>
        <v>4.1428571428571426E-2</v>
      </c>
    </row>
    <row r="9" spans="1:8" ht="32.25" thickBot="1" x14ac:dyDescent="0.3">
      <c r="A9" s="221">
        <v>21120</v>
      </c>
      <c r="B9" s="222" t="s">
        <v>413</v>
      </c>
      <c r="C9" s="223"/>
      <c r="D9" s="223"/>
      <c r="E9" s="225"/>
      <c r="F9" s="223"/>
      <c r="G9" s="223"/>
      <c r="H9" s="225"/>
    </row>
    <row r="10" spans="1:8" ht="32.25" thickBot="1" x14ac:dyDescent="0.3">
      <c r="A10" s="221">
        <v>21200</v>
      </c>
      <c r="B10" s="222" t="s">
        <v>414</v>
      </c>
      <c r="C10" s="223"/>
      <c r="D10" s="223"/>
      <c r="E10" s="224"/>
      <c r="F10" s="223"/>
      <c r="G10" s="223"/>
      <c r="H10" s="224"/>
    </row>
    <row r="11" spans="1:8" ht="16.5" thickBot="1" x14ac:dyDescent="0.3">
      <c r="B11" s="151"/>
    </row>
    <row r="12" spans="1:8" ht="16.5" thickBot="1" x14ac:dyDescent="0.3">
      <c r="A12" s="217">
        <v>2200</v>
      </c>
      <c r="B12" s="218" t="s">
        <v>415</v>
      </c>
      <c r="C12" s="226" t="s">
        <v>416</v>
      </c>
      <c r="D12" s="226" t="s">
        <v>417</v>
      </c>
      <c r="E12" s="226" t="s">
        <v>357</v>
      </c>
      <c r="F12" s="226" t="s">
        <v>416</v>
      </c>
      <c r="G12" s="226" t="s">
        <v>417</v>
      </c>
      <c r="H12" s="226"/>
    </row>
    <row r="14" spans="1:8" x14ac:dyDescent="0.25">
      <c r="A14" s="69"/>
    </row>
    <row r="23" spans="1:8" ht="16.5" thickBot="1" x14ac:dyDescent="0.3">
      <c r="A23" s="69" t="s">
        <v>418</v>
      </c>
    </row>
    <row r="24" spans="1:8" ht="63.75" thickBot="1" x14ac:dyDescent="0.3">
      <c r="A24" s="72" t="s">
        <v>419</v>
      </c>
      <c r="B24" s="72" t="s">
        <v>420</v>
      </c>
      <c r="C24" s="72" t="s">
        <v>421</v>
      </c>
      <c r="D24" s="227" t="s">
        <v>422</v>
      </c>
      <c r="E24" s="228" t="s">
        <v>423</v>
      </c>
      <c r="F24" s="228" t="s">
        <v>424</v>
      </c>
      <c r="G24" s="117"/>
      <c r="H24" s="229"/>
    </row>
    <row r="25" spans="1:8" ht="16.5" thickBot="1" x14ac:dyDescent="0.3">
      <c r="A25" s="230">
        <v>1</v>
      </c>
      <c r="B25" s="230">
        <v>2</v>
      </c>
      <c r="C25" s="230">
        <v>3</v>
      </c>
      <c r="D25" s="230">
        <v>4</v>
      </c>
      <c r="E25" s="230">
        <v>5</v>
      </c>
      <c r="F25" s="230">
        <v>6</v>
      </c>
      <c r="G25" s="117"/>
      <c r="H25" s="117"/>
    </row>
    <row r="26" spans="1:8" ht="16.5" thickBot="1" x14ac:dyDescent="0.3">
      <c r="A26" s="80" t="s">
        <v>425</v>
      </c>
      <c r="B26" s="83">
        <v>120</v>
      </c>
      <c r="C26" s="83">
        <v>120</v>
      </c>
      <c r="D26" s="231">
        <v>1740455.15</v>
      </c>
      <c r="E26" s="232">
        <f>D26</f>
        <v>1740455.15</v>
      </c>
      <c r="F26" s="233">
        <f>E26/D26</f>
        <v>1</v>
      </c>
      <c r="G26" s="117"/>
      <c r="H26" s="117"/>
    </row>
    <row r="27" spans="1:8" ht="16.5" thickBot="1" x14ac:dyDescent="0.3">
      <c r="A27" s="80" t="s">
        <v>426</v>
      </c>
      <c r="B27" s="83">
        <v>214</v>
      </c>
      <c r="C27" s="83">
        <v>188</v>
      </c>
      <c r="D27" s="231">
        <v>1055899.24</v>
      </c>
      <c r="E27" s="232">
        <f t="shared" ref="E27:E28" si="0">D27</f>
        <v>1055899.24</v>
      </c>
      <c r="F27" s="233">
        <f t="shared" ref="F27:F30" si="1">E27/D27</f>
        <v>1</v>
      </c>
      <c r="G27" s="117"/>
      <c r="H27" s="117"/>
    </row>
    <row r="28" spans="1:8" ht="16.5" thickBot="1" x14ac:dyDescent="0.3">
      <c r="A28" s="80" t="s">
        <v>427</v>
      </c>
      <c r="B28" s="83">
        <v>76</v>
      </c>
      <c r="C28" s="83">
        <v>61</v>
      </c>
      <c r="D28" s="231">
        <v>237698.84</v>
      </c>
      <c r="E28" s="232">
        <f t="shared" si="0"/>
        <v>237698.84</v>
      </c>
      <c r="F28" s="233">
        <f t="shared" si="1"/>
        <v>1</v>
      </c>
      <c r="G28" s="117"/>
      <c r="H28" s="117"/>
    </row>
    <row r="29" spans="1:8" ht="32.25" thickBot="1" x14ac:dyDescent="0.3">
      <c r="A29" s="80" t="s">
        <v>428</v>
      </c>
      <c r="B29" s="83">
        <v>5</v>
      </c>
      <c r="C29" s="83">
        <v>3</v>
      </c>
      <c r="D29" s="234">
        <v>21943.26</v>
      </c>
      <c r="E29" s="232">
        <f>D29</f>
        <v>21943.26</v>
      </c>
      <c r="F29" s="235">
        <f>E29/D29</f>
        <v>1</v>
      </c>
      <c r="G29" s="117"/>
      <c r="H29" s="117"/>
    </row>
    <row r="30" spans="1:8" ht="16.5" thickBot="1" x14ac:dyDescent="0.3">
      <c r="A30" s="80" t="s">
        <v>306</v>
      </c>
      <c r="B30" s="83">
        <f>SUM(B26:B29)</f>
        <v>415</v>
      </c>
      <c r="C30" s="83">
        <f>SUM(C26:C29)</f>
        <v>372</v>
      </c>
      <c r="D30" s="231">
        <f>SUM(D26:D29)</f>
        <v>3055996.4899999993</v>
      </c>
      <c r="E30" s="232">
        <f>SUM(E26:E29)</f>
        <v>3055996.4899999993</v>
      </c>
      <c r="F30" s="233">
        <f t="shared" si="1"/>
        <v>1</v>
      </c>
      <c r="G30" s="117"/>
      <c r="H30" s="117"/>
    </row>
    <row r="32" spans="1:8" x14ac:dyDescent="0.25">
      <c r="A32" s="70" t="s">
        <v>429</v>
      </c>
    </row>
    <row r="33" spans="1:3" x14ac:dyDescent="0.25">
      <c r="A33" s="236"/>
      <c r="B33" s="236"/>
      <c r="C33" s="236"/>
    </row>
  </sheetData>
  <mergeCells count="8">
    <mergeCell ref="G3:G4"/>
    <mergeCell ref="H3:H4"/>
    <mergeCell ref="B1:F1"/>
    <mergeCell ref="A3:A4"/>
    <mergeCell ref="C3:C4"/>
    <mergeCell ref="D3:D4"/>
    <mergeCell ref="E3:E4"/>
    <mergeCell ref="F3:F4"/>
  </mergeCells>
  <pageMargins left="0.7" right="0.7" top="0.75" bottom="0.75" header="0.3" footer="0.3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activeCell="N99" sqref="N99"/>
    </sheetView>
  </sheetViews>
  <sheetFormatPr defaultRowHeight="15" x14ac:dyDescent="0.25"/>
  <cols>
    <col min="1" max="1" width="2.28515625" customWidth="1"/>
    <col min="2" max="2" width="0" hidden="1" customWidth="1"/>
    <col min="3" max="3" width="4.140625" customWidth="1"/>
    <col min="4" max="4" width="6.5703125" customWidth="1"/>
    <col min="5" max="5" width="60" customWidth="1"/>
    <col min="6" max="6" width="16.140625" customWidth="1"/>
    <col min="7" max="7" width="3.42578125" customWidth="1"/>
    <col min="8" max="8" width="14.85546875" customWidth="1"/>
    <col min="9" max="9" width="42.85546875" customWidth="1"/>
    <col min="10" max="10" width="5" customWidth="1"/>
    <col min="11" max="11" width="0.85546875" customWidth="1"/>
    <col min="12" max="12" width="1.42578125" customWidth="1"/>
    <col min="257" max="257" width="2.28515625" customWidth="1"/>
    <col min="258" max="258" width="0" hidden="1" customWidth="1"/>
    <col min="259" max="259" width="11.7109375" customWidth="1"/>
    <col min="260" max="260" width="6.5703125" customWidth="1"/>
    <col min="261" max="261" width="9.28515625" customWidth="1"/>
    <col min="262" max="262" width="7.42578125" customWidth="1"/>
    <col min="263" max="263" width="11.140625" customWidth="1"/>
    <col min="264" max="264" width="14.85546875" customWidth="1"/>
    <col min="265" max="265" width="42.85546875" customWidth="1"/>
    <col min="266" max="266" width="5" customWidth="1"/>
    <col min="267" max="267" width="0.85546875" customWidth="1"/>
    <col min="268" max="268" width="1.42578125" customWidth="1"/>
    <col min="513" max="513" width="2.28515625" customWidth="1"/>
    <col min="514" max="514" width="0" hidden="1" customWidth="1"/>
    <col min="515" max="515" width="11.7109375" customWidth="1"/>
    <col min="516" max="516" width="6.5703125" customWidth="1"/>
    <col min="517" max="517" width="9.28515625" customWidth="1"/>
    <col min="518" max="518" width="7.42578125" customWidth="1"/>
    <col min="519" max="519" width="11.140625" customWidth="1"/>
    <col min="520" max="520" width="14.85546875" customWidth="1"/>
    <col min="521" max="521" width="42.85546875" customWidth="1"/>
    <col min="522" max="522" width="5" customWidth="1"/>
    <col min="523" max="523" width="0.85546875" customWidth="1"/>
    <col min="524" max="524" width="1.42578125" customWidth="1"/>
    <col min="769" max="769" width="2.28515625" customWidth="1"/>
    <col min="770" max="770" width="0" hidden="1" customWidth="1"/>
    <col min="771" max="771" width="11.7109375" customWidth="1"/>
    <col min="772" max="772" width="6.5703125" customWidth="1"/>
    <col min="773" max="773" width="9.28515625" customWidth="1"/>
    <col min="774" max="774" width="7.42578125" customWidth="1"/>
    <col min="775" max="775" width="11.140625" customWidth="1"/>
    <col min="776" max="776" width="14.85546875" customWidth="1"/>
    <col min="777" max="777" width="42.85546875" customWidth="1"/>
    <col min="778" max="778" width="5" customWidth="1"/>
    <col min="779" max="779" width="0.85546875" customWidth="1"/>
    <col min="780" max="780" width="1.42578125" customWidth="1"/>
    <col min="1025" max="1025" width="2.28515625" customWidth="1"/>
    <col min="1026" max="1026" width="0" hidden="1" customWidth="1"/>
    <col min="1027" max="1027" width="11.7109375" customWidth="1"/>
    <col min="1028" max="1028" width="6.5703125" customWidth="1"/>
    <col min="1029" max="1029" width="9.28515625" customWidth="1"/>
    <col min="1030" max="1030" width="7.42578125" customWidth="1"/>
    <col min="1031" max="1031" width="11.140625" customWidth="1"/>
    <col min="1032" max="1032" width="14.85546875" customWidth="1"/>
    <col min="1033" max="1033" width="42.85546875" customWidth="1"/>
    <col min="1034" max="1034" width="5" customWidth="1"/>
    <col min="1035" max="1035" width="0.85546875" customWidth="1"/>
    <col min="1036" max="1036" width="1.42578125" customWidth="1"/>
    <col min="1281" max="1281" width="2.28515625" customWidth="1"/>
    <col min="1282" max="1282" width="0" hidden="1" customWidth="1"/>
    <col min="1283" max="1283" width="11.7109375" customWidth="1"/>
    <col min="1284" max="1284" width="6.5703125" customWidth="1"/>
    <col min="1285" max="1285" width="9.28515625" customWidth="1"/>
    <col min="1286" max="1286" width="7.42578125" customWidth="1"/>
    <col min="1287" max="1287" width="11.140625" customWidth="1"/>
    <col min="1288" max="1288" width="14.85546875" customWidth="1"/>
    <col min="1289" max="1289" width="42.85546875" customWidth="1"/>
    <col min="1290" max="1290" width="5" customWidth="1"/>
    <col min="1291" max="1291" width="0.85546875" customWidth="1"/>
    <col min="1292" max="1292" width="1.42578125" customWidth="1"/>
    <col min="1537" max="1537" width="2.28515625" customWidth="1"/>
    <col min="1538" max="1538" width="0" hidden="1" customWidth="1"/>
    <col min="1539" max="1539" width="11.7109375" customWidth="1"/>
    <col min="1540" max="1540" width="6.5703125" customWidth="1"/>
    <col min="1541" max="1541" width="9.28515625" customWidth="1"/>
    <col min="1542" max="1542" width="7.42578125" customWidth="1"/>
    <col min="1543" max="1543" width="11.140625" customWidth="1"/>
    <col min="1544" max="1544" width="14.85546875" customWidth="1"/>
    <col min="1545" max="1545" width="42.85546875" customWidth="1"/>
    <col min="1546" max="1546" width="5" customWidth="1"/>
    <col min="1547" max="1547" width="0.85546875" customWidth="1"/>
    <col min="1548" max="1548" width="1.42578125" customWidth="1"/>
    <col min="1793" max="1793" width="2.28515625" customWidth="1"/>
    <col min="1794" max="1794" width="0" hidden="1" customWidth="1"/>
    <col min="1795" max="1795" width="11.7109375" customWidth="1"/>
    <col min="1796" max="1796" width="6.5703125" customWidth="1"/>
    <col min="1797" max="1797" width="9.28515625" customWidth="1"/>
    <col min="1798" max="1798" width="7.42578125" customWidth="1"/>
    <col min="1799" max="1799" width="11.140625" customWidth="1"/>
    <col min="1800" max="1800" width="14.85546875" customWidth="1"/>
    <col min="1801" max="1801" width="42.85546875" customWidth="1"/>
    <col min="1802" max="1802" width="5" customWidth="1"/>
    <col min="1803" max="1803" width="0.85546875" customWidth="1"/>
    <col min="1804" max="1804" width="1.42578125" customWidth="1"/>
    <col min="2049" max="2049" width="2.28515625" customWidth="1"/>
    <col min="2050" max="2050" width="0" hidden="1" customWidth="1"/>
    <col min="2051" max="2051" width="11.7109375" customWidth="1"/>
    <col min="2052" max="2052" width="6.5703125" customWidth="1"/>
    <col min="2053" max="2053" width="9.28515625" customWidth="1"/>
    <col min="2054" max="2054" width="7.42578125" customWidth="1"/>
    <col min="2055" max="2055" width="11.140625" customWidth="1"/>
    <col min="2056" max="2056" width="14.85546875" customWidth="1"/>
    <col min="2057" max="2057" width="42.85546875" customWidth="1"/>
    <col min="2058" max="2058" width="5" customWidth="1"/>
    <col min="2059" max="2059" width="0.85546875" customWidth="1"/>
    <col min="2060" max="2060" width="1.42578125" customWidth="1"/>
    <col min="2305" max="2305" width="2.28515625" customWidth="1"/>
    <col min="2306" max="2306" width="0" hidden="1" customWidth="1"/>
    <col min="2307" max="2307" width="11.7109375" customWidth="1"/>
    <col min="2308" max="2308" width="6.5703125" customWidth="1"/>
    <col min="2309" max="2309" width="9.28515625" customWidth="1"/>
    <col min="2310" max="2310" width="7.42578125" customWidth="1"/>
    <col min="2311" max="2311" width="11.140625" customWidth="1"/>
    <col min="2312" max="2312" width="14.85546875" customWidth="1"/>
    <col min="2313" max="2313" width="42.85546875" customWidth="1"/>
    <col min="2314" max="2314" width="5" customWidth="1"/>
    <col min="2315" max="2315" width="0.85546875" customWidth="1"/>
    <col min="2316" max="2316" width="1.42578125" customWidth="1"/>
    <col min="2561" max="2561" width="2.28515625" customWidth="1"/>
    <col min="2562" max="2562" width="0" hidden="1" customWidth="1"/>
    <col min="2563" max="2563" width="11.7109375" customWidth="1"/>
    <col min="2564" max="2564" width="6.5703125" customWidth="1"/>
    <col min="2565" max="2565" width="9.28515625" customWidth="1"/>
    <col min="2566" max="2566" width="7.42578125" customWidth="1"/>
    <col min="2567" max="2567" width="11.140625" customWidth="1"/>
    <col min="2568" max="2568" width="14.85546875" customWidth="1"/>
    <col min="2569" max="2569" width="42.85546875" customWidth="1"/>
    <col min="2570" max="2570" width="5" customWidth="1"/>
    <col min="2571" max="2571" width="0.85546875" customWidth="1"/>
    <col min="2572" max="2572" width="1.42578125" customWidth="1"/>
    <col min="2817" max="2817" width="2.28515625" customWidth="1"/>
    <col min="2818" max="2818" width="0" hidden="1" customWidth="1"/>
    <col min="2819" max="2819" width="11.7109375" customWidth="1"/>
    <col min="2820" max="2820" width="6.5703125" customWidth="1"/>
    <col min="2821" max="2821" width="9.28515625" customWidth="1"/>
    <col min="2822" max="2822" width="7.42578125" customWidth="1"/>
    <col min="2823" max="2823" width="11.140625" customWidth="1"/>
    <col min="2824" max="2824" width="14.85546875" customWidth="1"/>
    <col min="2825" max="2825" width="42.85546875" customWidth="1"/>
    <col min="2826" max="2826" width="5" customWidth="1"/>
    <col min="2827" max="2827" width="0.85546875" customWidth="1"/>
    <col min="2828" max="2828" width="1.42578125" customWidth="1"/>
    <col min="3073" max="3073" width="2.28515625" customWidth="1"/>
    <col min="3074" max="3074" width="0" hidden="1" customWidth="1"/>
    <col min="3075" max="3075" width="11.7109375" customWidth="1"/>
    <col min="3076" max="3076" width="6.5703125" customWidth="1"/>
    <col min="3077" max="3077" width="9.28515625" customWidth="1"/>
    <col min="3078" max="3078" width="7.42578125" customWidth="1"/>
    <col min="3079" max="3079" width="11.140625" customWidth="1"/>
    <col min="3080" max="3080" width="14.85546875" customWidth="1"/>
    <col min="3081" max="3081" width="42.85546875" customWidth="1"/>
    <col min="3082" max="3082" width="5" customWidth="1"/>
    <col min="3083" max="3083" width="0.85546875" customWidth="1"/>
    <col min="3084" max="3084" width="1.42578125" customWidth="1"/>
    <col min="3329" max="3329" width="2.28515625" customWidth="1"/>
    <col min="3330" max="3330" width="0" hidden="1" customWidth="1"/>
    <col min="3331" max="3331" width="11.7109375" customWidth="1"/>
    <col min="3332" max="3332" width="6.5703125" customWidth="1"/>
    <col min="3333" max="3333" width="9.28515625" customWidth="1"/>
    <col min="3334" max="3334" width="7.42578125" customWidth="1"/>
    <col min="3335" max="3335" width="11.140625" customWidth="1"/>
    <col min="3336" max="3336" width="14.85546875" customWidth="1"/>
    <col min="3337" max="3337" width="42.85546875" customWidth="1"/>
    <col min="3338" max="3338" width="5" customWidth="1"/>
    <col min="3339" max="3339" width="0.85546875" customWidth="1"/>
    <col min="3340" max="3340" width="1.42578125" customWidth="1"/>
    <col min="3585" max="3585" width="2.28515625" customWidth="1"/>
    <col min="3586" max="3586" width="0" hidden="1" customWidth="1"/>
    <col min="3587" max="3587" width="11.7109375" customWidth="1"/>
    <col min="3588" max="3588" width="6.5703125" customWidth="1"/>
    <col min="3589" max="3589" width="9.28515625" customWidth="1"/>
    <col min="3590" max="3590" width="7.42578125" customWidth="1"/>
    <col min="3591" max="3591" width="11.140625" customWidth="1"/>
    <col min="3592" max="3592" width="14.85546875" customWidth="1"/>
    <col min="3593" max="3593" width="42.85546875" customWidth="1"/>
    <col min="3594" max="3594" width="5" customWidth="1"/>
    <col min="3595" max="3595" width="0.85546875" customWidth="1"/>
    <col min="3596" max="3596" width="1.42578125" customWidth="1"/>
    <col min="3841" max="3841" width="2.28515625" customWidth="1"/>
    <col min="3842" max="3842" width="0" hidden="1" customWidth="1"/>
    <col min="3843" max="3843" width="11.7109375" customWidth="1"/>
    <col min="3844" max="3844" width="6.5703125" customWidth="1"/>
    <col min="3845" max="3845" width="9.28515625" customWidth="1"/>
    <col min="3846" max="3846" width="7.42578125" customWidth="1"/>
    <col min="3847" max="3847" width="11.140625" customWidth="1"/>
    <col min="3848" max="3848" width="14.85546875" customWidth="1"/>
    <col min="3849" max="3849" width="42.85546875" customWidth="1"/>
    <col min="3850" max="3850" width="5" customWidth="1"/>
    <col min="3851" max="3851" width="0.85546875" customWidth="1"/>
    <col min="3852" max="3852" width="1.42578125" customWidth="1"/>
    <col min="4097" max="4097" width="2.28515625" customWidth="1"/>
    <col min="4098" max="4098" width="0" hidden="1" customWidth="1"/>
    <col min="4099" max="4099" width="11.7109375" customWidth="1"/>
    <col min="4100" max="4100" width="6.5703125" customWidth="1"/>
    <col min="4101" max="4101" width="9.28515625" customWidth="1"/>
    <col min="4102" max="4102" width="7.42578125" customWidth="1"/>
    <col min="4103" max="4103" width="11.140625" customWidth="1"/>
    <col min="4104" max="4104" width="14.85546875" customWidth="1"/>
    <col min="4105" max="4105" width="42.85546875" customWidth="1"/>
    <col min="4106" max="4106" width="5" customWidth="1"/>
    <col min="4107" max="4107" width="0.85546875" customWidth="1"/>
    <col min="4108" max="4108" width="1.42578125" customWidth="1"/>
    <col min="4353" max="4353" width="2.28515625" customWidth="1"/>
    <col min="4354" max="4354" width="0" hidden="1" customWidth="1"/>
    <col min="4355" max="4355" width="11.7109375" customWidth="1"/>
    <col min="4356" max="4356" width="6.5703125" customWidth="1"/>
    <col min="4357" max="4357" width="9.28515625" customWidth="1"/>
    <col min="4358" max="4358" width="7.42578125" customWidth="1"/>
    <col min="4359" max="4359" width="11.140625" customWidth="1"/>
    <col min="4360" max="4360" width="14.85546875" customWidth="1"/>
    <col min="4361" max="4361" width="42.85546875" customWidth="1"/>
    <col min="4362" max="4362" width="5" customWidth="1"/>
    <col min="4363" max="4363" width="0.85546875" customWidth="1"/>
    <col min="4364" max="4364" width="1.42578125" customWidth="1"/>
    <col min="4609" max="4609" width="2.28515625" customWidth="1"/>
    <col min="4610" max="4610" width="0" hidden="1" customWidth="1"/>
    <col min="4611" max="4611" width="11.7109375" customWidth="1"/>
    <col min="4612" max="4612" width="6.5703125" customWidth="1"/>
    <col min="4613" max="4613" width="9.28515625" customWidth="1"/>
    <col min="4614" max="4614" width="7.42578125" customWidth="1"/>
    <col min="4615" max="4615" width="11.140625" customWidth="1"/>
    <col min="4616" max="4616" width="14.85546875" customWidth="1"/>
    <col min="4617" max="4617" width="42.85546875" customWidth="1"/>
    <col min="4618" max="4618" width="5" customWidth="1"/>
    <col min="4619" max="4619" width="0.85546875" customWidth="1"/>
    <col min="4620" max="4620" width="1.42578125" customWidth="1"/>
    <col min="4865" max="4865" width="2.28515625" customWidth="1"/>
    <col min="4866" max="4866" width="0" hidden="1" customWidth="1"/>
    <col min="4867" max="4867" width="11.7109375" customWidth="1"/>
    <col min="4868" max="4868" width="6.5703125" customWidth="1"/>
    <col min="4869" max="4869" width="9.28515625" customWidth="1"/>
    <col min="4870" max="4870" width="7.42578125" customWidth="1"/>
    <col min="4871" max="4871" width="11.140625" customWidth="1"/>
    <col min="4872" max="4872" width="14.85546875" customWidth="1"/>
    <col min="4873" max="4873" width="42.85546875" customWidth="1"/>
    <col min="4874" max="4874" width="5" customWidth="1"/>
    <col min="4875" max="4875" width="0.85546875" customWidth="1"/>
    <col min="4876" max="4876" width="1.42578125" customWidth="1"/>
    <col min="5121" max="5121" width="2.28515625" customWidth="1"/>
    <col min="5122" max="5122" width="0" hidden="1" customWidth="1"/>
    <col min="5123" max="5123" width="11.7109375" customWidth="1"/>
    <col min="5124" max="5124" width="6.5703125" customWidth="1"/>
    <col min="5125" max="5125" width="9.28515625" customWidth="1"/>
    <col min="5126" max="5126" width="7.42578125" customWidth="1"/>
    <col min="5127" max="5127" width="11.140625" customWidth="1"/>
    <col min="5128" max="5128" width="14.85546875" customWidth="1"/>
    <col min="5129" max="5129" width="42.85546875" customWidth="1"/>
    <col min="5130" max="5130" width="5" customWidth="1"/>
    <col min="5131" max="5131" width="0.85546875" customWidth="1"/>
    <col min="5132" max="5132" width="1.42578125" customWidth="1"/>
    <col min="5377" max="5377" width="2.28515625" customWidth="1"/>
    <col min="5378" max="5378" width="0" hidden="1" customWidth="1"/>
    <col min="5379" max="5379" width="11.7109375" customWidth="1"/>
    <col min="5380" max="5380" width="6.5703125" customWidth="1"/>
    <col min="5381" max="5381" width="9.28515625" customWidth="1"/>
    <col min="5382" max="5382" width="7.42578125" customWidth="1"/>
    <col min="5383" max="5383" width="11.140625" customWidth="1"/>
    <col min="5384" max="5384" width="14.85546875" customWidth="1"/>
    <col min="5385" max="5385" width="42.85546875" customWidth="1"/>
    <col min="5386" max="5386" width="5" customWidth="1"/>
    <col min="5387" max="5387" width="0.85546875" customWidth="1"/>
    <col min="5388" max="5388" width="1.42578125" customWidth="1"/>
    <col min="5633" max="5633" width="2.28515625" customWidth="1"/>
    <col min="5634" max="5634" width="0" hidden="1" customWidth="1"/>
    <col min="5635" max="5635" width="11.7109375" customWidth="1"/>
    <col min="5636" max="5636" width="6.5703125" customWidth="1"/>
    <col min="5637" max="5637" width="9.28515625" customWidth="1"/>
    <col min="5638" max="5638" width="7.42578125" customWidth="1"/>
    <col min="5639" max="5639" width="11.140625" customWidth="1"/>
    <col min="5640" max="5640" width="14.85546875" customWidth="1"/>
    <col min="5641" max="5641" width="42.85546875" customWidth="1"/>
    <col min="5642" max="5642" width="5" customWidth="1"/>
    <col min="5643" max="5643" width="0.85546875" customWidth="1"/>
    <col min="5644" max="5644" width="1.42578125" customWidth="1"/>
    <col min="5889" max="5889" width="2.28515625" customWidth="1"/>
    <col min="5890" max="5890" width="0" hidden="1" customWidth="1"/>
    <col min="5891" max="5891" width="11.7109375" customWidth="1"/>
    <col min="5892" max="5892" width="6.5703125" customWidth="1"/>
    <col min="5893" max="5893" width="9.28515625" customWidth="1"/>
    <col min="5894" max="5894" width="7.42578125" customWidth="1"/>
    <col min="5895" max="5895" width="11.140625" customWidth="1"/>
    <col min="5896" max="5896" width="14.85546875" customWidth="1"/>
    <col min="5897" max="5897" width="42.85546875" customWidth="1"/>
    <col min="5898" max="5898" width="5" customWidth="1"/>
    <col min="5899" max="5899" width="0.85546875" customWidth="1"/>
    <col min="5900" max="5900" width="1.42578125" customWidth="1"/>
    <col min="6145" max="6145" width="2.28515625" customWidth="1"/>
    <col min="6146" max="6146" width="0" hidden="1" customWidth="1"/>
    <col min="6147" max="6147" width="11.7109375" customWidth="1"/>
    <col min="6148" max="6148" width="6.5703125" customWidth="1"/>
    <col min="6149" max="6149" width="9.28515625" customWidth="1"/>
    <col min="6150" max="6150" width="7.42578125" customWidth="1"/>
    <col min="6151" max="6151" width="11.140625" customWidth="1"/>
    <col min="6152" max="6152" width="14.85546875" customWidth="1"/>
    <col min="6153" max="6153" width="42.85546875" customWidth="1"/>
    <col min="6154" max="6154" width="5" customWidth="1"/>
    <col min="6155" max="6155" width="0.85546875" customWidth="1"/>
    <col min="6156" max="6156" width="1.42578125" customWidth="1"/>
    <col min="6401" max="6401" width="2.28515625" customWidth="1"/>
    <col min="6402" max="6402" width="0" hidden="1" customWidth="1"/>
    <col min="6403" max="6403" width="11.7109375" customWidth="1"/>
    <col min="6404" max="6404" width="6.5703125" customWidth="1"/>
    <col min="6405" max="6405" width="9.28515625" customWidth="1"/>
    <col min="6406" max="6406" width="7.42578125" customWidth="1"/>
    <col min="6407" max="6407" width="11.140625" customWidth="1"/>
    <col min="6408" max="6408" width="14.85546875" customWidth="1"/>
    <col min="6409" max="6409" width="42.85546875" customWidth="1"/>
    <col min="6410" max="6410" width="5" customWidth="1"/>
    <col min="6411" max="6411" width="0.85546875" customWidth="1"/>
    <col min="6412" max="6412" width="1.42578125" customWidth="1"/>
    <col min="6657" max="6657" width="2.28515625" customWidth="1"/>
    <col min="6658" max="6658" width="0" hidden="1" customWidth="1"/>
    <col min="6659" max="6659" width="11.7109375" customWidth="1"/>
    <col min="6660" max="6660" width="6.5703125" customWidth="1"/>
    <col min="6661" max="6661" width="9.28515625" customWidth="1"/>
    <col min="6662" max="6662" width="7.42578125" customWidth="1"/>
    <col min="6663" max="6663" width="11.140625" customWidth="1"/>
    <col min="6664" max="6664" width="14.85546875" customWidth="1"/>
    <col min="6665" max="6665" width="42.85546875" customWidth="1"/>
    <col min="6666" max="6666" width="5" customWidth="1"/>
    <col min="6667" max="6667" width="0.85546875" customWidth="1"/>
    <col min="6668" max="6668" width="1.42578125" customWidth="1"/>
    <col min="6913" max="6913" width="2.28515625" customWidth="1"/>
    <col min="6914" max="6914" width="0" hidden="1" customWidth="1"/>
    <col min="6915" max="6915" width="11.7109375" customWidth="1"/>
    <col min="6916" max="6916" width="6.5703125" customWidth="1"/>
    <col min="6917" max="6917" width="9.28515625" customWidth="1"/>
    <col min="6918" max="6918" width="7.42578125" customWidth="1"/>
    <col min="6919" max="6919" width="11.140625" customWidth="1"/>
    <col min="6920" max="6920" width="14.85546875" customWidth="1"/>
    <col min="6921" max="6921" width="42.85546875" customWidth="1"/>
    <col min="6922" max="6922" width="5" customWidth="1"/>
    <col min="6923" max="6923" width="0.85546875" customWidth="1"/>
    <col min="6924" max="6924" width="1.42578125" customWidth="1"/>
    <col min="7169" max="7169" width="2.28515625" customWidth="1"/>
    <col min="7170" max="7170" width="0" hidden="1" customWidth="1"/>
    <col min="7171" max="7171" width="11.7109375" customWidth="1"/>
    <col min="7172" max="7172" width="6.5703125" customWidth="1"/>
    <col min="7173" max="7173" width="9.28515625" customWidth="1"/>
    <col min="7174" max="7174" width="7.42578125" customWidth="1"/>
    <col min="7175" max="7175" width="11.140625" customWidth="1"/>
    <col min="7176" max="7176" width="14.85546875" customWidth="1"/>
    <col min="7177" max="7177" width="42.85546875" customWidth="1"/>
    <col min="7178" max="7178" width="5" customWidth="1"/>
    <col min="7179" max="7179" width="0.85546875" customWidth="1"/>
    <col min="7180" max="7180" width="1.42578125" customWidth="1"/>
    <col min="7425" max="7425" width="2.28515625" customWidth="1"/>
    <col min="7426" max="7426" width="0" hidden="1" customWidth="1"/>
    <col min="7427" max="7427" width="11.7109375" customWidth="1"/>
    <col min="7428" max="7428" width="6.5703125" customWidth="1"/>
    <col min="7429" max="7429" width="9.28515625" customWidth="1"/>
    <col min="7430" max="7430" width="7.42578125" customWidth="1"/>
    <col min="7431" max="7431" width="11.140625" customWidth="1"/>
    <col min="7432" max="7432" width="14.85546875" customWidth="1"/>
    <col min="7433" max="7433" width="42.85546875" customWidth="1"/>
    <col min="7434" max="7434" width="5" customWidth="1"/>
    <col min="7435" max="7435" width="0.85546875" customWidth="1"/>
    <col min="7436" max="7436" width="1.42578125" customWidth="1"/>
    <col min="7681" max="7681" width="2.28515625" customWidth="1"/>
    <col min="7682" max="7682" width="0" hidden="1" customWidth="1"/>
    <col min="7683" max="7683" width="11.7109375" customWidth="1"/>
    <col min="7684" max="7684" width="6.5703125" customWidth="1"/>
    <col min="7685" max="7685" width="9.28515625" customWidth="1"/>
    <col min="7686" max="7686" width="7.42578125" customWidth="1"/>
    <col min="7687" max="7687" width="11.140625" customWidth="1"/>
    <col min="7688" max="7688" width="14.85546875" customWidth="1"/>
    <col min="7689" max="7689" width="42.85546875" customWidth="1"/>
    <col min="7690" max="7690" width="5" customWidth="1"/>
    <col min="7691" max="7691" width="0.85546875" customWidth="1"/>
    <col min="7692" max="7692" width="1.42578125" customWidth="1"/>
    <col min="7937" max="7937" width="2.28515625" customWidth="1"/>
    <col min="7938" max="7938" width="0" hidden="1" customWidth="1"/>
    <col min="7939" max="7939" width="11.7109375" customWidth="1"/>
    <col min="7940" max="7940" width="6.5703125" customWidth="1"/>
    <col min="7941" max="7941" width="9.28515625" customWidth="1"/>
    <col min="7942" max="7942" width="7.42578125" customWidth="1"/>
    <col min="7943" max="7943" width="11.140625" customWidth="1"/>
    <col min="7944" max="7944" width="14.85546875" customWidth="1"/>
    <col min="7945" max="7945" width="42.85546875" customWidth="1"/>
    <col min="7946" max="7946" width="5" customWidth="1"/>
    <col min="7947" max="7947" width="0.85546875" customWidth="1"/>
    <col min="7948" max="7948" width="1.42578125" customWidth="1"/>
    <col min="8193" max="8193" width="2.28515625" customWidth="1"/>
    <col min="8194" max="8194" width="0" hidden="1" customWidth="1"/>
    <col min="8195" max="8195" width="11.7109375" customWidth="1"/>
    <col min="8196" max="8196" width="6.5703125" customWidth="1"/>
    <col min="8197" max="8197" width="9.28515625" customWidth="1"/>
    <col min="8198" max="8198" width="7.42578125" customWidth="1"/>
    <col min="8199" max="8199" width="11.140625" customWidth="1"/>
    <col min="8200" max="8200" width="14.85546875" customWidth="1"/>
    <col min="8201" max="8201" width="42.85546875" customWidth="1"/>
    <col min="8202" max="8202" width="5" customWidth="1"/>
    <col min="8203" max="8203" width="0.85546875" customWidth="1"/>
    <col min="8204" max="8204" width="1.42578125" customWidth="1"/>
    <col min="8449" max="8449" width="2.28515625" customWidth="1"/>
    <col min="8450" max="8450" width="0" hidden="1" customWidth="1"/>
    <col min="8451" max="8451" width="11.7109375" customWidth="1"/>
    <col min="8452" max="8452" width="6.5703125" customWidth="1"/>
    <col min="8453" max="8453" width="9.28515625" customWidth="1"/>
    <col min="8454" max="8454" width="7.42578125" customWidth="1"/>
    <col min="8455" max="8455" width="11.140625" customWidth="1"/>
    <col min="8456" max="8456" width="14.85546875" customWidth="1"/>
    <col min="8457" max="8457" width="42.85546875" customWidth="1"/>
    <col min="8458" max="8458" width="5" customWidth="1"/>
    <col min="8459" max="8459" width="0.85546875" customWidth="1"/>
    <col min="8460" max="8460" width="1.42578125" customWidth="1"/>
    <col min="8705" max="8705" width="2.28515625" customWidth="1"/>
    <col min="8706" max="8706" width="0" hidden="1" customWidth="1"/>
    <col min="8707" max="8707" width="11.7109375" customWidth="1"/>
    <col min="8708" max="8708" width="6.5703125" customWidth="1"/>
    <col min="8709" max="8709" width="9.28515625" customWidth="1"/>
    <col min="8710" max="8710" width="7.42578125" customWidth="1"/>
    <col min="8711" max="8711" width="11.140625" customWidth="1"/>
    <col min="8712" max="8712" width="14.85546875" customWidth="1"/>
    <col min="8713" max="8713" width="42.85546875" customWidth="1"/>
    <col min="8714" max="8714" width="5" customWidth="1"/>
    <col min="8715" max="8715" width="0.85546875" customWidth="1"/>
    <col min="8716" max="8716" width="1.42578125" customWidth="1"/>
    <col min="8961" max="8961" width="2.28515625" customWidth="1"/>
    <col min="8962" max="8962" width="0" hidden="1" customWidth="1"/>
    <col min="8963" max="8963" width="11.7109375" customWidth="1"/>
    <col min="8964" max="8964" width="6.5703125" customWidth="1"/>
    <col min="8965" max="8965" width="9.28515625" customWidth="1"/>
    <col min="8966" max="8966" width="7.42578125" customWidth="1"/>
    <col min="8967" max="8967" width="11.140625" customWidth="1"/>
    <col min="8968" max="8968" width="14.85546875" customWidth="1"/>
    <col min="8969" max="8969" width="42.85546875" customWidth="1"/>
    <col min="8970" max="8970" width="5" customWidth="1"/>
    <col min="8971" max="8971" width="0.85546875" customWidth="1"/>
    <col min="8972" max="8972" width="1.42578125" customWidth="1"/>
    <col min="9217" max="9217" width="2.28515625" customWidth="1"/>
    <col min="9218" max="9218" width="0" hidden="1" customWidth="1"/>
    <col min="9219" max="9219" width="11.7109375" customWidth="1"/>
    <col min="9220" max="9220" width="6.5703125" customWidth="1"/>
    <col min="9221" max="9221" width="9.28515625" customWidth="1"/>
    <col min="9222" max="9222" width="7.42578125" customWidth="1"/>
    <col min="9223" max="9223" width="11.140625" customWidth="1"/>
    <col min="9224" max="9224" width="14.85546875" customWidth="1"/>
    <col min="9225" max="9225" width="42.85546875" customWidth="1"/>
    <col min="9226" max="9226" width="5" customWidth="1"/>
    <col min="9227" max="9227" width="0.85546875" customWidth="1"/>
    <col min="9228" max="9228" width="1.42578125" customWidth="1"/>
    <col min="9473" max="9473" width="2.28515625" customWidth="1"/>
    <col min="9474" max="9474" width="0" hidden="1" customWidth="1"/>
    <col min="9475" max="9475" width="11.7109375" customWidth="1"/>
    <col min="9476" max="9476" width="6.5703125" customWidth="1"/>
    <col min="9477" max="9477" width="9.28515625" customWidth="1"/>
    <col min="9478" max="9478" width="7.42578125" customWidth="1"/>
    <col min="9479" max="9479" width="11.140625" customWidth="1"/>
    <col min="9480" max="9480" width="14.85546875" customWidth="1"/>
    <col min="9481" max="9481" width="42.85546875" customWidth="1"/>
    <col min="9482" max="9482" width="5" customWidth="1"/>
    <col min="9483" max="9483" width="0.85546875" customWidth="1"/>
    <col min="9484" max="9484" width="1.42578125" customWidth="1"/>
    <col min="9729" max="9729" width="2.28515625" customWidth="1"/>
    <col min="9730" max="9730" width="0" hidden="1" customWidth="1"/>
    <col min="9731" max="9731" width="11.7109375" customWidth="1"/>
    <col min="9732" max="9732" width="6.5703125" customWidth="1"/>
    <col min="9733" max="9733" width="9.28515625" customWidth="1"/>
    <col min="9734" max="9734" width="7.42578125" customWidth="1"/>
    <col min="9735" max="9735" width="11.140625" customWidth="1"/>
    <col min="9736" max="9736" width="14.85546875" customWidth="1"/>
    <col min="9737" max="9737" width="42.85546875" customWidth="1"/>
    <col min="9738" max="9738" width="5" customWidth="1"/>
    <col min="9739" max="9739" width="0.85546875" customWidth="1"/>
    <col min="9740" max="9740" width="1.42578125" customWidth="1"/>
    <col min="9985" max="9985" width="2.28515625" customWidth="1"/>
    <col min="9986" max="9986" width="0" hidden="1" customWidth="1"/>
    <col min="9987" max="9987" width="11.7109375" customWidth="1"/>
    <col min="9988" max="9988" width="6.5703125" customWidth="1"/>
    <col min="9989" max="9989" width="9.28515625" customWidth="1"/>
    <col min="9990" max="9990" width="7.42578125" customWidth="1"/>
    <col min="9991" max="9991" width="11.140625" customWidth="1"/>
    <col min="9992" max="9992" width="14.85546875" customWidth="1"/>
    <col min="9993" max="9993" width="42.85546875" customWidth="1"/>
    <col min="9994" max="9994" width="5" customWidth="1"/>
    <col min="9995" max="9995" width="0.85546875" customWidth="1"/>
    <col min="9996" max="9996" width="1.42578125" customWidth="1"/>
    <col min="10241" max="10241" width="2.28515625" customWidth="1"/>
    <col min="10242" max="10242" width="0" hidden="1" customWidth="1"/>
    <col min="10243" max="10243" width="11.7109375" customWidth="1"/>
    <col min="10244" max="10244" width="6.5703125" customWidth="1"/>
    <col min="10245" max="10245" width="9.28515625" customWidth="1"/>
    <col min="10246" max="10246" width="7.42578125" customWidth="1"/>
    <col min="10247" max="10247" width="11.140625" customWidth="1"/>
    <col min="10248" max="10248" width="14.85546875" customWidth="1"/>
    <col min="10249" max="10249" width="42.85546875" customWidth="1"/>
    <col min="10250" max="10250" width="5" customWidth="1"/>
    <col min="10251" max="10251" width="0.85546875" customWidth="1"/>
    <col min="10252" max="10252" width="1.42578125" customWidth="1"/>
    <col min="10497" max="10497" width="2.28515625" customWidth="1"/>
    <col min="10498" max="10498" width="0" hidden="1" customWidth="1"/>
    <col min="10499" max="10499" width="11.7109375" customWidth="1"/>
    <col min="10500" max="10500" width="6.5703125" customWidth="1"/>
    <col min="10501" max="10501" width="9.28515625" customWidth="1"/>
    <col min="10502" max="10502" width="7.42578125" customWidth="1"/>
    <col min="10503" max="10503" width="11.140625" customWidth="1"/>
    <col min="10504" max="10504" width="14.85546875" customWidth="1"/>
    <col min="10505" max="10505" width="42.85546875" customWidth="1"/>
    <col min="10506" max="10506" width="5" customWidth="1"/>
    <col min="10507" max="10507" width="0.85546875" customWidth="1"/>
    <col min="10508" max="10508" width="1.42578125" customWidth="1"/>
    <col min="10753" max="10753" width="2.28515625" customWidth="1"/>
    <col min="10754" max="10754" width="0" hidden="1" customWidth="1"/>
    <col min="10755" max="10755" width="11.7109375" customWidth="1"/>
    <col min="10756" max="10756" width="6.5703125" customWidth="1"/>
    <col min="10757" max="10757" width="9.28515625" customWidth="1"/>
    <col min="10758" max="10758" width="7.42578125" customWidth="1"/>
    <col min="10759" max="10759" width="11.140625" customWidth="1"/>
    <col min="10760" max="10760" width="14.85546875" customWidth="1"/>
    <col min="10761" max="10761" width="42.85546875" customWidth="1"/>
    <col min="10762" max="10762" width="5" customWidth="1"/>
    <col min="10763" max="10763" width="0.85546875" customWidth="1"/>
    <col min="10764" max="10764" width="1.42578125" customWidth="1"/>
    <col min="11009" max="11009" width="2.28515625" customWidth="1"/>
    <col min="11010" max="11010" width="0" hidden="1" customWidth="1"/>
    <col min="11011" max="11011" width="11.7109375" customWidth="1"/>
    <col min="11012" max="11012" width="6.5703125" customWidth="1"/>
    <col min="11013" max="11013" width="9.28515625" customWidth="1"/>
    <col min="11014" max="11014" width="7.42578125" customWidth="1"/>
    <col min="11015" max="11015" width="11.140625" customWidth="1"/>
    <col min="11016" max="11016" width="14.85546875" customWidth="1"/>
    <col min="11017" max="11017" width="42.85546875" customWidth="1"/>
    <col min="11018" max="11018" width="5" customWidth="1"/>
    <col min="11019" max="11019" width="0.85546875" customWidth="1"/>
    <col min="11020" max="11020" width="1.42578125" customWidth="1"/>
    <col min="11265" max="11265" width="2.28515625" customWidth="1"/>
    <col min="11266" max="11266" width="0" hidden="1" customWidth="1"/>
    <col min="11267" max="11267" width="11.7109375" customWidth="1"/>
    <col min="11268" max="11268" width="6.5703125" customWidth="1"/>
    <col min="11269" max="11269" width="9.28515625" customWidth="1"/>
    <col min="11270" max="11270" width="7.42578125" customWidth="1"/>
    <col min="11271" max="11271" width="11.140625" customWidth="1"/>
    <col min="11272" max="11272" width="14.85546875" customWidth="1"/>
    <col min="11273" max="11273" width="42.85546875" customWidth="1"/>
    <col min="11274" max="11274" width="5" customWidth="1"/>
    <col min="11275" max="11275" width="0.85546875" customWidth="1"/>
    <col min="11276" max="11276" width="1.42578125" customWidth="1"/>
    <col min="11521" max="11521" width="2.28515625" customWidth="1"/>
    <col min="11522" max="11522" width="0" hidden="1" customWidth="1"/>
    <col min="11523" max="11523" width="11.7109375" customWidth="1"/>
    <col min="11524" max="11524" width="6.5703125" customWidth="1"/>
    <col min="11525" max="11525" width="9.28515625" customWidth="1"/>
    <col min="11526" max="11526" width="7.42578125" customWidth="1"/>
    <col min="11527" max="11527" width="11.140625" customWidth="1"/>
    <col min="11528" max="11528" width="14.85546875" customWidth="1"/>
    <col min="11529" max="11529" width="42.85546875" customWidth="1"/>
    <col min="11530" max="11530" width="5" customWidth="1"/>
    <col min="11531" max="11531" width="0.85546875" customWidth="1"/>
    <col min="11532" max="11532" width="1.42578125" customWidth="1"/>
    <col min="11777" max="11777" width="2.28515625" customWidth="1"/>
    <col min="11778" max="11778" width="0" hidden="1" customWidth="1"/>
    <col min="11779" max="11779" width="11.7109375" customWidth="1"/>
    <col min="11780" max="11780" width="6.5703125" customWidth="1"/>
    <col min="11781" max="11781" width="9.28515625" customWidth="1"/>
    <col min="11782" max="11782" width="7.42578125" customWidth="1"/>
    <col min="11783" max="11783" width="11.140625" customWidth="1"/>
    <col min="11784" max="11784" width="14.85546875" customWidth="1"/>
    <col min="11785" max="11785" width="42.85546875" customWidth="1"/>
    <col min="11786" max="11786" width="5" customWidth="1"/>
    <col min="11787" max="11787" width="0.85546875" customWidth="1"/>
    <col min="11788" max="11788" width="1.42578125" customWidth="1"/>
    <col min="12033" max="12033" width="2.28515625" customWidth="1"/>
    <col min="12034" max="12034" width="0" hidden="1" customWidth="1"/>
    <col min="12035" max="12035" width="11.7109375" customWidth="1"/>
    <col min="12036" max="12036" width="6.5703125" customWidth="1"/>
    <col min="12037" max="12037" width="9.28515625" customWidth="1"/>
    <col min="12038" max="12038" width="7.42578125" customWidth="1"/>
    <col min="12039" max="12039" width="11.140625" customWidth="1"/>
    <col min="12040" max="12040" width="14.85546875" customWidth="1"/>
    <col min="12041" max="12041" width="42.85546875" customWidth="1"/>
    <col min="12042" max="12042" width="5" customWidth="1"/>
    <col min="12043" max="12043" width="0.85546875" customWidth="1"/>
    <col min="12044" max="12044" width="1.42578125" customWidth="1"/>
    <col min="12289" max="12289" width="2.28515625" customWidth="1"/>
    <col min="12290" max="12290" width="0" hidden="1" customWidth="1"/>
    <col min="12291" max="12291" width="11.7109375" customWidth="1"/>
    <col min="12292" max="12292" width="6.5703125" customWidth="1"/>
    <col min="12293" max="12293" width="9.28515625" customWidth="1"/>
    <col min="12294" max="12294" width="7.42578125" customWidth="1"/>
    <col min="12295" max="12295" width="11.140625" customWidth="1"/>
    <col min="12296" max="12296" width="14.85546875" customWidth="1"/>
    <col min="12297" max="12297" width="42.85546875" customWidth="1"/>
    <col min="12298" max="12298" width="5" customWidth="1"/>
    <col min="12299" max="12299" width="0.85546875" customWidth="1"/>
    <col min="12300" max="12300" width="1.42578125" customWidth="1"/>
    <col min="12545" max="12545" width="2.28515625" customWidth="1"/>
    <col min="12546" max="12546" width="0" hidden="1" customWidth="1"/>
    <col min="12547" max="12547" width="11.7109375" customWidth="1"/>
    <col min="12548" max="12548" width="6.5703125" customWidth="1"/>
    <col min="12549" max="12549" width="9.28515625" customWidth="1"/>
    <col min="12550" max="12550" width="7.42578125" customWidth="1"/>
    <col min="12551" max="12551" width="11.140625" customWidth="1"/>
    <col min="12552" max="12552" width="14.85546875" customWidth="1"/>
    <col min="12553" max="12553" width="42.85546875" customWidth="1"/>
    <col min="12554" max="12554" width="5" customWidth="1"/>
    <col min="12555" max="12555" width="0.85546875" customWidth="1"/>
    <col min="12556" max="12556" width="1.42578125" customWidth="1"/>
    <col min="12801" max="12801" width="2.28515625" customWidth="1"/>
    <col min="12802" max="12802" width="0" hidden="1" customWidth="1"/>
    <col min="12803" max="12803" width="11.7109375" customWidth="1"/>
    <col min="12804" max="12804" width="6.5703125" customWidth="1"/>
    <col min="12805" max="12805" width="9.28515625" customWidth="1"/>
    <col min="12806" max="12806" width="7.42578125" customWidth="1"/>
    <col min="12807" max="12807" width="11.140625" customWidth="1"/>
    <col min="12808" max="12808" width="14.85546875" customWidth="1"/>
    <col min="12809" max="12809" width="42.85546875" customWidth="1"/>
    <col min="12810" max="12810" width="5" customWidth="1"/>
    <col min="12811" max="12811" width="0.85546875" customWidth="1"/>
    <col min="12812" max="12812" width="1.42578125" customWidth="1"/>
    <col min="13057" max="13057" width="2.28515625" customWidth="1"/>
    <col min="13058" max="13058" width="0" hidden="1" customWidth="1"/>
    <col min="13059" max="13059" width="11.7109375" customWidth="1"/>
    <col min="13060" max="13060" width="6.5703125" customWidth="1"/>
    <col min="13061" max="13061" width="9.28515625" customWidth="1"/>
    <col min="13062" max="13062" width="7.42578125" customWidth="1"/>
    <col min="13063" max="13063" width="11.140625" customWidth="1"/>
    <col min="13064" max="13064" width="14.85546875" customWidth="1"/>
    <col min="13065" max="13065" width="42.85546875" customWidth="1"/>
    <col min="13066" max="13066" width="5" customWidth="1"/>
    <col min="13067" max="13067" width="0.85546875" customWidth="1"/>
    <col min="13068" max="13068" width="1.42578125" customWidth="1"/>
    <col min="13313" max="13313" width="2.28515625" customWidth="1"/>
    <col min="13314" max="13314" width="0" hidden="1" customWidth="1"/>
    <col min="13315" max="13315" width="11.7109375" customWidth="1"/>
    <col min="13316" max="13316" width="6.5703125" customWidth="1"/>
    <col min="13317" max="13317" width="9.28515625" customWidth="1"/>
    <col min="13318" max="13318" width="7.42578125" customWidth="1"/>
    <col min="13319" max="13319" width="11.140625" customWidth="1"/>
    <col min="13320" max="13320" width="14.85546875" customWidth="1"/>
    <col min="13321" max="13321" width="42.85546875" customWidth="1"/>
    <col min="13322" max="13322" width="5" customWidth="1"/>
    <col min="13323" max="13323" width="0.85546875" customWidth="1"/>
    <col min="13324" max="13324" width="1.42578125" customWidth="1"/>
    <col min="13569" max="13569" width="2.28515625" customWidth="1"/>
    <col min="13570" max="13570" width="0" hidden="1" customWidth="1"/>
    <col min="13571" max="13571" width="11.7109375" customWidth="1"/>
    <col min="13572" max="13572" width="6.5703125" customWidth="1"/>
    <col min="13573" max="13573" width="9.28515625" customWidth="1"/>
    <col min="13574" max="13574" width="7.42578125" customWidth="1"/>
    <col min="13575" max="13575" width="11.140625" customWidth="1"/>
    <col min="13576" max="13576" width="14.85546875" customWidth="1"/>
    <col min="13577" max="13577" width="42.85546875" customWidth="1"/>
    <col min="13578" max="13578" width="5" customWidth="1"/>
    <col min="13579" max="13579" width="0.85546875" customWidth="1"/>
    <col min="13580" max="13580" width="1.42578125" customWidth="1"/>
    <col min="13825" max="13825" width="2.28515625" customWidth="1"/>
    <col min="13826" max="13826" width="0" hidden="1" customWidth="1"/>
    <col min="13827" max="13827" width="11.7109375" customWidth="1"/>
    <col min="13828" max="13828" width="6.5703125" customWidth="1"/>
    <col min="13829" max="13829" width="9.28515625" customWidth="1"/>
    <col min="13830" max="13830" width="7.42578125" customWidth="1"/>
    <col min="13831" max="13831" width="11.140625" customWidth="1"/>
    <col min="13832" max="13832" width="14.85546875" customWidth="1"/>
    <col min="13833" max="13833" width="42.85546875" customWidth="1"/>
    <col min="13834" max="13834" width="5" customWidth="1"/>
    <col min="13835" max="13835" width="0.85546875" customWidth="1"/>
    <col min="13836" max="13836" width="1.42578125" customWidth="1"/>
    <col min="14081" max="14081" width="2.28515625" customWidth="1"/>
    <col min="14082" max="14082" width="0" hidden="1" customWidth="1"/>
    <col min="14083" max="14083" width="11.7109375" customWidth="1"/>
    <col min="14084" max="14084" width="6.5703125" customWidth="1"/>
    <col min="14085" max="14085" width="9.28515625" customWidth="1"/>
    <col min="14086" max="14086" width="7.42578125" customWidth="1"/>
    <col min="14087" max="14087" width="11.140625" customWidth="1"/>
    <col min="14088" max="14088" width="14.85546875" customWidth="1"/>
    <col min="14089" max="14089" width="42.85546875" customWidth="1"/>
    <col min="14090" max="14090" width="5" customWidth="1"/>
    <col min="14091" max="14091" width="0.85546875" customWidth="1"/>
    <col min="14092" max="14092" width="1.42578125" customWidth="1"/>
    <col min="14337" max="14337" width="2.28515625" customWidth="1"/>
    <col min="14338" max="14338" width="0" hidden="1" customWidth="1"/>
    <col min="14339" max="14339" width="11.7109375" customWidth="1"/>
    <col min="14340" max="14340" width="6.5703125" customWidth="1"/>
    <col min="14341" max="14341" width="9.28515625" customWidth="1"/>
    <col min="14342" max="14342" width="7.42578125" customWidth="1"/>
    <col min="14343" max="14343" width="11.140625" customWidth="1"/>
    <col min="14344" max="14344" width="14.85546875" customWidth="1"/>
    <col min="14345" max="14345" width="42.85546875" customWidth="1"/>
    <col min="14346" max="14346" width="5" customWidth="1"/>
    <col min="14347" max="14347" width="0.85546875" customWidth="1"/>
    <col min="14348" max="14348" width="1.42578125" customWidth="1"/>
    <col min="14593" max="14593" width="2.28515625" customWidth="1"/>
    <col min="14594" max="14594" width="0" hidden="1" customWidth="1"/>
    <col min="14595" max="14595" width="11.7109375" customWidth="1"/>
    <col min="14596" max="14596" width="6.5703125" customWidth="1"/>
    <col min="14597" max="14597" width="9.28515625" customWidth="1"/>
    <col min="14598" max="14598" width="7.42578125" customWidth="1"/>
    <col min="14599" max="14599" width="11.140625" customWidth="1"/>
    <col min="14600" max="14600" width="14.85546875" customWidth="1"/>
    <col min="14601" max="14601" width="42.85546875" customWidth="1"/>
    <col min="14602" max="14602" width="5" customWidth="1"/>
    <col min="14603" max="14603" width="0.85546875" customWidth="1"/>
    <col min="14604" max="14604" width="1.42578125" customWidth="1"/>
    <col min="14849" max="14849" width="2.28515625" customWidth="1"/>
    <col min="14850" max="14850" width="0" hidden="1" customWidth="1"/>
    <col min="14851" max="14851" width="11.7109375" customWidth="1"/>
    <col min="14852" max="14852" width="6.5703125" customWidth="1"/>
    <col min="14853" max="14853" width="9.28515625" customWidth="1"/>
    <col min="14854" max="14854" width="7.42578125" customWidth="1"/>
    <col min="14855" max="14855" width="11.140625" customWidth="1"/>
    <col min="14856" max="14856" width="14.85546875" customWidth="1"/>
    <col min="14857" max="14857" width="42.85546875" customWidth="1"/>
    <col min="14858" max="14858" width="5" customWidth="1"/>
    <col min="14859" max="14859" width="0.85546875" customWidth="1"/>
    <col min="14860" max="14860" width="1.42578125" customWidth="1"/>
    <col min="15105" max="15105" width="2.28515625" customWidth="1"/>
    <col min="15106" max="15106" width="0" hidden="1" customWidth="1"/>
    <col min="15107" max="15107" width="11.7109375" customWidth="1"/>
    <col min="15108" max="15108" width="6.5703125" customWidth="1"/>
    <col min="15109" max="15109" width="9.28515625" customWidth="1"/>
    <col min="15110" max="15110" width="7.42578125" customWidth="1"/>
    <col min="15111" max="15111" width="11.140625" customWidth="1"/>
    <col min="15112" max="15112" width="14.85546875" customWidth="1"/>
    <col min="15113" max="15113" width="42.85546875" customWidth="1"/>
    <col min="15114" max="15114" width="5" customWidth="1"/>
    <col min="15115" max="15115" width="0.85546875" customWidth="1"/>
    <col min="15116" max="15116" width="1.42578125" customWidth="1"/>
    <col min="15361" max="15361" width="2.28515625" customWidth="1"/>
    <col min="15362" max="15362" width="0" hidden="1" customWidth="1"/>
    <col min="15363" max="15363" width="11.7109375" customWidth="1"/>
    <col min="15364" max="15364" width="6.5703125" customWidth="1"/>
    <col min="15365" max="15365" width="9.28515625" customWidth="1"/>
    <col min="15366" max="15366" width="7.42578125" customWidth="1"/>
    <col min="15367" max="15367" width="11.140625" customWidth="1"/>
    <col min="15368" max="15368" width="14.85546875" customWidth="1"/>
    <col min="15369" max="15369" width="42.85546875" customWidth="1"/>
    <col min="15370" max="15370" width="5" customWidth="1"/>
    <col min="15371" max="15371" width="0.85546875" customWidth="1"/>
    <col min="15372" max="15372" width="1.42578125" customWidth="1"/>
    <col min="15617" max="15617" width="2.28515625" customWidth="1"/>
    <col min="15618" max="15618" width="0" hidden="1" customWidth="1"/>
    <col min="15619" max="15619" width="11.7109375" customWidth="1"/>
    <col min="15620" max="15620" width="6.5703125" customWidth="1"/>
    <col min="15621" max="15621" width="9.28515625" customWidth="1"/>
    <col min="15622" max="15622" width="7.42578125" customWidth="1"/>
    <col min="15623" max="15623" width="11.140625" customWidth="1"/>
    <col min="15624" max="15624" width="14.85546875" customWidth="1"/>
    <col min="15625" max="15625" width="42.85546875" customWidth="1"/>
    <col min="15626" max="15626" width="5" customWidth="1"/>
    <col min="15627" max="15627" width="0.85546875" customWidth="1"/>
    <col min="15628" max="15628" width="1.42578125" customWidth="1"/>
    <col min="15873" max="15873" width="2.28515625" customWidth="1"/>
    <col min="15874" max="15874" width="0" hidden="1" customWidth="1"/>
    <col min="15875" max="15875" width="11.7109375" customWidth="1"/>
    <col min="15876" max="15876" width="6.5703125" customWidth="1"/>
    <col min="15877" max="15877" width="9.28515625" customWidth="1"/>
    <col min="15878" max="15878" width="7.42578125" customWidth="1"/>
    <col min="15879" max="15879" width="11.140625" customWidth="1"/>
    <col min="15880" max="15880" width="14.85546875" customWidth="1"/>
    <col min="15881" max="15881" width="42.85546875" customWidth="1"/>
    <col min="15882" max="15882" width="5" customWidth="1"/>
    <col min="15883" max="15883" width="0.85546875" customWidth="1"/>
    <col min="15884" max="15884" width="1.42578125" customWidth="1"/>
    <col min="16129" max="16129" width="2.28515625" customWidth="1"/>
    <col min="16130" max="16130" width="0" hidden="1" customWidth="1"/>
    <col min="16131" max="16131" width="11.7109375" customWidth="1"/>
    <col min="16132" max="16132" width="6.5703125" customWidth="1"/>
    <col min="16133" max="16133" width="9.28515625" customWidth="1"/>
    <col min="16134" max="16134" width="7.42578125" customWidth="1"/>
    <col min="16135" max="16135" width="11.140625" customWidth="1"/>
    <col min="16136" max="16136" width="14.85546875" customWidth="1"/>
    <col min="16137" max="16137" width="42.85546875" customWidth="1"/>
    <col min="16138" max="16138" width="5" customWidth="1"/>
    <col min="16139" max="16139" width="0.85546875" customWidth="1"/>
    <col min="16140" max="16140" width="1.42578125" customWidth="1"/>
  </cols>
  <sheetData>
    <row r="1" spans="2:10" ht="52.9" customHeight="1" x14ac:dyDescent="0.25">
      <c r="D1" s="323"/>
      <c r="E1" s="323"/>
      <c r="F1" s="323"/>
    </row>
    <row r="2" spans="2:10" ht="8.1" customHeight="1" x14ac:dyDescent="0.25"/>
    <row r="3" spans="2:10" ht="12.4" customHeight="1" x14ac:dyDescent="0.25">
      <c r="C3" s="2"/>
      <c r="D3" s="3"/>
      <c r="E3" s="3"/>
      <c r="F3" s="3"/>
      <c r="G3" s="3"/>
      <c r="H3" s="3"/>
      <c r="I3" s="4"/>
    </row>
    <row r="4" spans="2:10" ht="17.100000000000001" customHeight="1" x14ac:dyDescent="0.25">
      <c r="C4" s="324" t="s">
        <v>197</v>
      </c>
      <c r="D4" s="325"/>
      <c r="E4" s="325"/>
      <c r="F4" s="26"/>
      <c r="G4" s="26"/>
      <c r="I4" s="5"/>
    </row>
    <row r="5" spans="2:10" ht="5.0999999999999996" customHeight="1" x14ac:dyDescent="0.25">
      <c r="C5" s="27"/>
      <c r="D5" s="26"/>
      <c r="E5" s="26"/>
      <c r="F5" s="26"/>
      <c r="G5" s="26"/>
      <c r="I5" s="5"/>
    </row>
    <row r="6" spans="2:10" ht="17.100000000000001" customHeight="1" x14ac:dyDescent="0.25">
      <c r="C6" s="324" t="s">
        <v>198</v>
      </c>
      <c r="D6" s="325"/>
      <c r="E6" s="325"/>
      <c r="F6" s="325"/>
      <c r="G6" s="325"/>
      <c r="I6" s="5"/>
    </row>
    <row r="7" spans="2:10" ht="3.95" customHeight="1" x14ac:dyDescent="0.25">
      <c r="C7" s="27"/>
      <c r="D7" s="26"/>
      <c r="E7" s="26"/>
      <c r="F7" s="26"/>
      <c r="G7" s="26"/>
      <c r="I7" s="5"/>
    </row>
    <row r="8" spans="2:10" ht="17.100000000000001" customHeight="1" x14ac:dyDescent="0.25">
      <c r="C8" s="324" t="s">
        <v>207</v>
      </c>
      <c r="D8" s="325"/>
      <c r="E8" s="325"/>
      <c r="F8" s="325"/>
      <c r="G8" s="325"/>
      <c r="I8" s="5"/>
    </row>
    <row r="9" spans="2:10" ht="4.5" customHeight="1" x14ac:dyDescent="0.25">
      <c r="C9" s="6"/>
      <c r="D9" s="7"/>
      <c r="E9" s="7"/>
      <c r="F9" s="7"/>
      <c r="G9" s="7"/>
      <c r="H9" s="7"/>
      <c r="I9" s="8"/>
    </row>
    <row r="10" spans="2:10" ht="15.2" customHeight="1" x14ac:dyDescent="0.25"/>
    <row r="11" spans="2:10" ht="45.6" customHeight="1" x14ac:dyDescent="0.25">
      <c r="B11" s="326" t="s">
        <v>0</v>
      </c>
      <c r="C11" s="327"/>
      <c r="D11" s="327"/>
      <c r="E11" s="327"/>
      <c r="F11" s="327"/>
      <c r="G11" s="327"/>
      <c r="H11" s="327"/>
      <c r="I11" s="327"/>
      <c r="J11" s="327"/>
    </row>
    <row r="12" spans="2:10" ht="12.75" customHeight="1" x14ac:dyDescent="0.25">
      <c r="B12" s="328" t="s">
        <v>1</v>
      </c>
      <c r="C12" s="329"/>
      <c r="D12" s="328" t="s">
        <v>2</v>
      </c>
      <c r="E12" s="329"/>
      <c r="F12" s="328" t="s">
        <v>3</v>
      </c>
      <c r="G12" s="329"/>
      <c r="H12" s="11" t="s">
        <v>4</v>
      </c>
      <c r="I12" s="328" t="s">
        <v>5</v>
      </c>
      <c r="J12" s="329"/>
    </row>
    <row r="13" spans="2:10" ht="12.75" customHeight="1" x14ac:dyDescent="0.25">
      <c r="B13" s="330">
        <v>1</v>
      </c>
      <c r="C13" s="329"/>
      <c r="D13" s="330" t="s">
        <v>6</v>
      </c>
      <c r="E13" s="329"/>
      <c r="F13" s="331">
        <v>335843.82</v>
      </c>
      <c r="G13" s="329"/>
      <c r="H13" s="12" t="s">
        <v>7</v>
      </c>
      <c r="I13" s="333" t="s">
        <v>8</v>
      </c>
      <c r="J13" s="329"/>
    </row>
    <row r="14" spans="2:10" ht="12.75" customHeight="1" x14ac:dyDescent="0.25">
      <c r="B14" s="330">
        <v>2</v>
      </c>
      <c r="C14" s="329"/>
      <c r="D14" s="330" t="s">
        <v>9</v>
      </c>
      <c r="E14" s="329"/>
      <c r="F14" s="331">
        <v>358494.59</v>
      </c>
      <c r="G14" s="329"/>
      <c r="H14" s="12" t="s">
        <v>10</v>
      </c>
      <c r="I14" s="330" t="s">
        <v>8</v>
      </c>
      <c r="J14" s="329"/>
    </row>
    <row r="15" spans="2:10" ht="12.75" customHeight="1" x14ac:dyDescent="0.25">
      <c r="B15" s="330">
        <v>3</v>
      </c>
      <c r="C15" s="329"/>
      <c r="D15" s="330" t="s">
        <v>11</v>
      </c>
      <c r="E15" s="329"/>
      <c r="F15" s="331">
        <v>370522.07</v>
      </c>
      <c r="G15" s="329"/>
      <c r="H15" s="12" t="s">
        <v>12</v>
      </c>
      <c r="I15" s="330" t="s">
        <v>8</v>
      </c>
      <c r="J15" s="329"/>
    </row>
    <row r="16" spans="2:10" x14ac:dyDescent="0.25">
      <c r="B16" s="328"/>
      <c r="C16" s="329"/>
      <c r="D16" s="328" t="s">
        <v>194</v>
      </c>
      <c r="E16" s="329"/>
      <c r="F16" s="332">
        <v>1064860.48</v>
      </c>
      <c r="G16" s="329"/>
      <c r="H16" s="11"/>
      <c r="I16" s="328"/>
      <c r="J16" s="329"/>
    </row>
    <row r="17" spans="2:10" ht="45.6" customHeight="1" x14ac:dyDescent="0.25">
      <c r="B17" s="326" t="s">
        <v>13</v>
      </c>
      <c r="C17" s="327"/>
      <c r="D17" s="327"/>
      <c r="E17" s="327"/>
      <c r="F17" s="327"/>
      <c r="G17" s="327"/>
      <c r="H17" s="327"/>
      <c r="I17" s="327"/>
      <c r="J17" s="327"/>
    </row>
    <row r="18" spans="2:10" ht="12.75" customHeight="1" x14ac:dyDescent="0.25">
      <c r="B18" s="328" t="s">
        <v>1</v>
      </c>
      <c r="C18" s="329"/>
      <c r="D18" s="328" t="s">
        <v>2</v>
      </c>
      <c r="E18" s="329"/>
      <c r="F18" s="328" t="s">
        <v>3</v>
      </c>
      <c r="G18" s="329"/>
      <c r="H18" s="11" t="s">
        <v>4</v>
      </c>
      <c r="I18" s="328" t="s">
        <v>5</v>
      </c>
      <c r="J18" s="329"/>
    </row>
    <row r="19" spans="2:10" ht="12.75" customHeight="1" x14ac:dyDescent="0.25">
      <c r="B19" s="330">
        <v>1</v>
      </c>
      <c r="C19" s="329"/>
      <c r="D19" s="330" t="s">
        <v>243</v>
      </c>
      <c r="E19" s="329"/>
      <c r="F19" s="331">
        <v>117</v>
      </c>
      <c r="G19" s="329"/>
      <c r="H19" s="12" t="s">
        <v>14</v>
      </c>
      <c r="I19" s="330" t="s">
        <v>15</v>
      </c>
      <c r="J19" s="329"/>
    </row>
    <row r="20" spans="2:10" ht="12.75" customHeight="1" x14ac:dyDescent="0.25">
      <c r="B20" s="330">
        <v>2</v>
      </c>
      <c r="C20" s="329"/>
      <c r="D20" s="330" t="s">
        <v>245</v>
      </c>
      <c r="E20" s="329"/>
      <c r="F20" s="331">
        <v>39</v>
      </c>
      <c r="G20" s="329"/>
      <c r="H20" s="12" t="s">
        <v>14</v>
      </c>
      <c r="I20" s="330" t="s">
        <v>16</v>
      </c>
      <c r="J20" s="329"/>
    </row>
    <row r="21" spans="2:10" ht="12.75" customHeight="1" x14ac:dyDescent="0.25">
      <c r="B21" s="330">
        <v>3</v>
      </c>
      <c r="C21" s="329"/>
      <c r="D21" s="330" t="s">
        <v>243</v>
      </c>
      <c r="E21" s="329"/>
      <c r="F21" s="331">
        <v>117</v>
      </c>
      <c r="G21" s="329"/>
      <c r="H21" s="12" t="s">
        <v>14</v>
      </c>
      <c r="I21" s="330" t="s">
        <v>17</v>
      </c>
      <c r="J21" s="329"/>
    </row>
    <row r="22" spans="2:10" ht="12.75" customHeight="1" x14ac:dyDescent="0.25">
      <c r="B22" s="330">
        <v>4</v>
      </c>
      <c r="C22" s="329"/>
      <c r="D22" s="330" t="s">
        <v>243</v>
      </c>
      <c r="E22" s="329"/>
      <c r="F22" s="331">
        <v>117</v>
      </c>
      <c r="G22" s="329"/>
      <c r="H22" s="12" t="s">
        <v>14</v>
      </c>
      <c r="I22" s="330" t="s">
        <v>18</v>
      </c>
      <c r="J22" s="329"/>
    </row>
    <row r="23" spans="2:10" ht="12.75" customHeight="1" x14ac:dyDescent="0.25">
      <c r="B23" s="330">
        <v>5</v>
      </c>
      <c r="C23" s="329"/>
      <c r="D23" s="330" t="s">
        <v>244</v>
      </c>
      <c r="E23" s="329"/>
      <c r="F23" s="331">
        <v>78</v>
      </c>
      <c r="G23" s="329"/>
      <c r="H23" s="12" t="s">
        <v>14</v>
      </c>
      <c r="I23" s="330" t="s">
        <v>19</v>
      </c>
      <c r="J23" s="329"/>
    </row>
    <row r="24" spans="2:10" ht="12.75" customHeight="1" x14ac:dyDescent="0.25">
      <c r="B24" s="330">
        <v>6</v>
      </c>
      <c r="C24" s="329"/>
      <c r="D24" s="330" t="s">
        <v>243</v>
      </c>
      <c r="E24" s="329"/>
      <c r="F24" s="331">
        <v>117</v>
      </c>
      <c r="G24" s="329"/>
      <c r="H24" s="12" t="s">
        <v>14</v>
      </c>
      <c r="I24" s="330" t="s">
        <v>16</v>
      </c>
      <c r="J24" s="329"/>
    </row>
    <row r="25" spans="2:10" ht="12.75" customHeight="1" x14ac:dyDescent="0.25">
      <c r="B25" s="330">
        <v>7</v>
      </c>
      <c r="C25" s="329"/>
      <c r="D25" s="330" t="s">
        <v>246</v>
      </c>
      <c r="E25" s="329"/>
      <c r="F25" s="331">
        <v>180</v>
      </c>
      <c r="G25" s="329"/>
      <c r="H25" s="12" t="s">
        <v>12</v>
      </c>
      <c r="I25" s="330" t="s">
        <v>20</v>
      </c>
      <c r="J25" s="329"/>
    </row>
    <row r="26" spans="2:10" ht="12.75" customHeight="1" x14ac:dyDescent="0.25">
      <c r="B26" s="330">
        <v>8</v>
      </c>
      <c r="C26" s="329"/>
      <c r="D26" s="330" t="s">
        <v>246</v>
      </c>
      <c r="E26" s="329"/>
      <c r="F26" s="331">
        <v>180</v>
      </c>
      <c r="G26" s="329"/>
      <c r="H26" s="12" t="s">
        <v>12</v>
      </c>
      <c r="I26" s="330" t="s">
        <v>21</v>
      </c>
      <c r="J26" s="329"/>
    </row>
    <row r="27" spans="2:10" ht="12.75" customHeight="1" x14ac:dyDescent="0.25">
      <c r="B27" s="330">
        <v>9</v>
      </c>
      <c r="C27" s="329"/>
      <c r="D27" s="330" t="s">
        <v>246</v>
      </c>
      <c r="E27" s="329"/>
      <c r="F27" s="331">
        <v>180</v>
      </c>
      <c r="G27" s="329"/>
      <c r="H27" s="12" t="s">
        <v>12</v>
      </c>
      <c r="I27" s="330" t="s">
        <v>18</v>
      </c>
      <c r="J27" s="329"/>
    </row>
    <row r="28" spans="2:10" ht="12.75" customHeight="1" x14ac:dyDescent="0.25">
      <c r="B28" s="330">
        <v>10</v>
      </c>
      <c r="C28" s="329"/>
      <c r="D28" s="330" t="s">
        <v>247</v>
      </c>
      <c r="E28" s="329"/>
      <c r="F28" s="331">
        <v>121.5</v>
      </c>
      <c r="G28" s="329"/>
      <c r="H28" s="12" t="s">
        <v>22</v>
      </c>
      <c r="I28" s="330" t="s">
        <v>23</v>
      </c>
      <c r="J28" s="329"/>
    </row>
    <row r="29" spans="2:10" ht="12.75" customHeight="1" x14ac:dyDescent="0.25">
      <c r="B29" s="330">
        <v>11</v>
      </c>
      <c r="C29" s="329"/>
      <c r="D29" s="330" t="s">
        <v>246</v>
      </c>
      <c r="E29" s="329"/>
      <c r="F29" s="331">
        <v>180</v>
      </c>
      <c r="G29" s="329"/>
      <c r="H29" s="12" t="s">
        <v>24</v>
      </c>
      <c r="I29" s="330" t="s">
        <v>25</v>
      </c>
      <c r="J29" s="329"/>
    </row>
    <row r="30" spans="2:10" x14ac:dyDescent="0.25">
      <c r="B30" s="328"/>
      <c r="C30" s="329"/>
      <c r="D30" s="328" t="s">
        <v>194</v>
      </c>
      <c r="E30" s="329"/>
      <c r="F30" s="332">
        <v>1426.5</v>
      </c>
      <c r="G30" s="329"/>
      <c r="H30" s="11"/>
      <c r="I30" s="328"/>
      <c r="J30" s="329"/>
    </row>
    <row r="31" spans="2:10" ht="45.6" customHeight="1" x14ac:dyDescent="0.25">
      <c r="B31" s="326" t="s">
        <v>26</v>
      </c>
      <c r="C31" s="327"/>
      <c r="D31" s="327"/>
      <c r="E31" s="327"/>
      <c r="F31" s="327"/>
      <c r="G31" s="327"/>
      <c r="H31" s="327"/>
      <c r="I31" s="327"/>
      <c r="J31" s="327"/>
    </row>
    <row r="32" spans="2:10" ht="12.75" customHeight="1" x14ac:dyDescent="0.25">
      <c r="B32" s="328" t="s">
        <v>1</v>
      </c>
      <c r="C32" s="329"/>
      <c r="D32" s="328" t="s">
        <v>2</v>
      </c>
      <c r="E32" s="329"/>
      <c r="F32" s="328" t="s">
        <v>3</v>
      </c>
      <c r="G32" s="329"/>
      <c r="H32" s="11" t="s">
        <v>4</v>
      </c>
      <c r="I32" s="328" t="s">
        <v>5</v>
      </c>
      <c r="J32" s="329"/>
    </row>
    <row r="33" spans="1:10" ht="12.75" customHeight="1" x14ac:dyDescent="0.25">
      <c r="B33" s="330">
        <v>1</v>
      </c>
      <c r="C33" s="329"/>
      <c r="D33" s="330" t="s">
        <v>248</v>
      </c>
      <c r="E33" s="329"/>
      <c r="F33" s="331">
        <v>315</v>
      </c>
      <c r="G33" s="329"/>
      <c r="H33" s="12" t="s">
        <v>12</v>
      </c>
      <c r="I33" s="330" t="s">
        <v>21</v>
      </c>
      <c r="J33" s="329"/>
    </row>
    <row r="34" spans="1:10" ht="12.75" customHeight="1" x14ac:dyDescent="0.25">
      <c r="B34" s="330">
        <v>2</v>
      </c>
      <c r="C34" s="329"/>
      <c r="D34" s="330" t="s">
        <v>248</v>
      </c>
      <c r="E34" s="329"/>
      <c r="F34" s="331">
        <v>315</v>
      </c>
      <c r="G34" s="329"/>
      <c r="H34" s="12" t="s">
        <v>12</v>
      </c>
      <c r="I34" s="330" t="s">
        <v>18</v>
      </c>
      <c r="J34" s="329"/>
    </row>
    <row r="35" spans="1:10" ht="12.75" customHeight="1" x14ac:dyDescent="0.25">
      <c r="B35" s="330">
        <v>3</v>
      </c>
      <c r="C35" s="329"/>
      <c r="D35" s="330" t="s">
        <v>249</v>
      </c>
      <c r="E35" s="329"/>
      <c r="F35" s="331">
        <v>189</v>
      </c>
      <c r="G35" s="329"/>
      <c r="H35" s="12" t="s">
        <v>22</v>
      </c>
      <c r="I35" s="330" t="s">
        <v>23</v>
      </c>
      <c r="J35" s="329"/>
    </row>
    <row r="36" spans="1:10" ht="12.75" customHeight="1" x14ac:dyDescent="0.25">
      <c r="B36" s="330">
        <v>4</v>
      </c>
      <c r="C36" s="329"/>
      <c r="D36" s="330" t="s">
        <v>248</v>
      </c>
      <c r="E36" s="329"/>
      <c r="F36" s="331">
        <v>315</v>
      </c>
      <c r="G36" s="329"/>
      <c r="H36" s="12" t="s">
        <v>24</v>
      </c>
      <c r="I36" s="330" t="s">
        <v>25</v>
      </c>
      <c r="J36" s="329"/>
    </row>
    <row r="37" spans="1:10" x14ac:dyDescent="0.25">
      <c r="B37" s="328"/>
      <c r="C37" s="329"/>
      <c r="D37" s="328" t="s">
        <v>194</v>
      </c>
      <c r="E37" s="329"/>
      <c r="F37" s="332">
        <v>1134</v>
      </c>
      <c r="G37" s="329"/>
      <c r="H37" s="11"/>
      <c r="I37" s="328"/>
      <c r="J37" s="329"/>
    </row>
    <row r="38" spans="1:10" ht="45.6" customHeight="1" x14ac:dyDescent="0.25">
      <c r="B38" s="326" t="s">
        <v>27</v>
      </c>
      <c r="C38" s="327"/>
      <c r="D38" s="327"/>
      <c r="E38" s="327"/>
      <c r="F38" s="327"/>
      <c r="G38" s="327"/>
      <c r="H38" s="327"/>
      <c r="I38" s="327"/>
      <c r="J38" s="327"/>
    </row>
    <row r="39" spans="1:10" ht="12.75" customHeight="1" x14ac:dyDescent="0.25">
      <c r="B39" s="328" t="s">
        <v>1</v>
      </c>
      <c r="C39" s="329"/>
      <c r="D39" s="328" t="s">
        <v>2</v>
      </c>
      <c r="E39" s="329"/>
      <c r="F39" s="328" t="s">
        <v>3</v>
      </c>
      <c r="G39" s="329"/>
      <c r="H39" s="11" t="s">
        <v>4</v>
      </c>
      <c r="I39" s="328" t="s">
        <v>5</v>
      </c>
      <c r="J39" s="329"/>
    </row>
    <row r="40" spans="1:10" ht="12.75" customHeight="1" x14ac:dyDescent="0.25">
      <c r="B40" s="330">
        <v>1</v>
      </c>
      <c r="C40" s="329"/>
      <c r="D40" s="330" t="s">
        <v>250</v>
      </c>
      <c r="E40" s="329"/>
      <c r="F40" s="331">
        <v>31</v>
      </c>
      <c r="G40" s="329"/>
      <c r="H40" s="12" t="s">
        <v>22</v>
      </c>
      <c r="I40" s="330" t="s">
        <v>23</v>
      </c>
      <c r="J40" s="329"/>
    </row>
    <row r="41" spans="1:10" x14ac:dyDescent="0.25">
      <c r="B41" s="328"/>
      <c r="C41" s="329"/>
      <c r="D41" s="328" t="s">
        <v>194</v>
      </c>
      <c r="E41" s="329"/>
      <c r="F41" s="332">
        <v>31</v>
      </c>
      <c r="G41" s="329"/>
      <c r="H41" s="11"/>
      <c r="I41" s="328"/>
      <c r="J41" s="329"/>
    </row>
    <row r="42" spans="1:10" ht="45.6" customHeight="1" x14ac:dyDescent="0.25">
      <c r="B42" s="326" t="s">
        <v>28</v>
      </c>
      <c r="C42" s="327"/>
      <c r="D42" s="327"/>
      <c r="E42" s="327"/>
      <c r="F42" s="327"/>
      <c r="G42" s="327"/>
      <c r="H42" s="327"/>
      <c r="I42" s="327"/>
      <c r="J42" s="327"/>
    </row>
    <row r="43" spans="1:10" ht="12.75" customHeight="1" x14ac:dyDescent="0.25">
      <c r="A43" s="9"/>
      <c r="B43" s="328" t="s">
        <v>1</v>
      </c>
      <c r="C43" s="329"/>
      <c r="D43" s="328" t="s">
        <v>2</v>
      </c>
      <c r="E43" s="329"/>
      <c r="F43" s="328" t="s">
        <v>3</v>
      </c>
      <c r="G43" s="329"/>
      <c r="H43" s="11" t="s">
        <v>4</v>
      </c>
      <c r="I43" s="328" t="s">
        <v>5</v>
      </c>
      <c r="J43" s="329"/>
    </row>
    <row r="44" spans="1:10" ht="12.75" customHeight="1" x14ac:dyDescent="0.25">
      <c r="A44" s="9"/>
      <c r="B44" s="330">
        <v>1</v>
      </c>
      <c r="C44" s="329"/>
      <c r="D44" s="330" t="s">
        <v>29</v>
      </c>
      <c r="E44" s="329"/>
      <c r="F44" s="331">
        <v>328.12</v>
      </c>
      <c r="G44" s="329"/>
      <c r="H44" s="12" t="s">
        <v>30</v>
      </c>
      <c r="I44" s="330" t="s">
        <v>31</v>
      </c>
      <c r="J44" s="329"/>
    </row>
    <row r="45" spans="1:10" ht="12.75" customHeight="1" x14ac:dyDescent="0.25">
      <c r="A45" s="9"/>
      <c r="B45" s="330">
        <v>2</v>
      </c>
      <c r="C45" s="329"/>
      <c r="D45" s="330" t="s">
        <v>32</v>
      </c>
      <c r="E45" s="329"/>
      <c r="F45" s="331">
        <v>288.86</v>
      </c>
      <c r="G45" s="329"/>
      <c r="H45" s="12" t="s">
        <v>33</v>
      </c>
      <c r="I45" s="330" t="s">
        <v>31</v>
      </c>
      <c r="J45" s="329"/>
    </row>
    <row r="46" spans="1:10" ht="12.75" customHeight="1" x14ac:dyDescent="0.25">
      <c r="A46" s="9"/>
      <c r="B46" s="330">
        <v>3</v>
      </c>
      <c r="C46" s="329"/>
      <c r="D46" s="330" t="s">
        <v>34</v>
      </c>
      <c r="E46" s="329"/>
      <c r="F46" s="331">
        <v>2992</v>
      </c>
      <c r="G46" s="329"/>
      <c r="H46" s="12" t="s">
        <v>33</v>
      </c>
      <c r="I46" s="330" t="s">
        <v>31</v>
      </c>
      <c r="J46" s="329"/>
    </row>
    <row r="47" spans="1:10" ht="12.75" customHeight="1" x14ac:dyDescent="0.25">
      <c r="A47" s="9"/>
      <c r="B47" s="330">
        <v>4</v>
      </c>
      <c r="C47" s="329"/>
      <c r="D47" s="330" t="s">
        <v>29</v>
      </c>
      <c r="E47" s="329"/>
      <c r="F47" s="331">
        <v>207.43</v>
      </c>
      <c r="G47" s="329"/>
      <c r="H47" s="12" t="s">
        <v>35</v>
      </c>
      <c r="I47" s="330" t="s">
        <v>31</v>
      </c>
      <c r="J47" s="329"/>
    </row>
    <row r="48" spans="1:10" ht="12.75" customHeight="1" x14ac:dyDescent="0.25">
      <c r="A48" s="9"/>
      <c r="B48" s="330">
        <v>5</v>
      </c>
      <c r="C48" s="329"/>
      <c r="D48" s="330" t="s">
        <v>34</v>
      </c>
      <c r="E48" s="329"/>
      <c r="F48" s="331">
        <v>3096</v>
      </c>
      <c r="G48" s="329"/>
      <c r="H48" s="12" t="s">
        <v>35</v>
      </c>
      <c r="I48" s="330" t="s">
        <v>31</v>
      </c>
      <c r="J48" s="329"/>
    </row>
    <row r="49" spans="1:10" x14ac:dyDescent="0.25">
      <c r="A49" s="9"/>
      <c r="B49" s="328"/>
      <c r="C49" s="329"/>
      <c r="D49" s="328" t="s">
        <v>194</v>
      </c>
      <c r="E49" s="329"/>
      <c r="F49" s="332">
        <v>6912.41</v>
      </c>
      <c r="G49" s="329"/>
      <c r="H49" s="11"/>
      <c r="I49" s="328"/>
      <c r="J49" s="329"/>
    </row>
    <row r="50" spans="1:10" ht="45.6" customHeight="1" x14ac:dyDescent="0.25">
      <c r="B50" s="326" t="s">
        <v>36</v>
      </c>
      <c r="C50" s="327"/>
      <c r="D50" s="327"/>
      <c r="E50" s="327"/>
      <c r="F50" s="327"/>
      <c r="G50" s="327"/>
      <c r="H50" s="327"/>
      <c r="I50" s="327"/>
      <c r="J50" s="327"/>
    </row>
    <row r="51" spans="1:10" ht="12.75" customHeight="1" x14ac:dyDescent="0.25">
      <c r="A51" s="9"/>
      <c r="B51" s="328" t="s">
        <v>1</v>
      </c>
      <c r="C51" s="329"/>
      <c r="D51" s="328" t="s">
        <v>2</v>
      </c>
      <c r="E51" s="329"/>
      <c r="F51" s="328" t="s">
        <v>3</v>
      </c>
      <c r="G51" s="329"/>
      <c r="H51" s="11" t="s">
        <v>4</v>
      </c>
      <c r="I51" s="328" t="s">
        <v>5</v>
      </c>
      <c r="J51" s="329"/>
    </row>
    <row r="52" spans="1:10" ht="12.75" customHeight="1" x14ac:dyDescent="0.25">
      <c r="A52" s="9"/>
      <c r="B52" s="330">
        <v>1</v>
      </c>
      <c r="C52" s="329"/>
      <c r="D52" s="330" t="s">
        <v>251</v>
      </c>
      <c r="E52" s="329"/>
      <c r="F52" s="331">
        <v>360</v>
      </c>
      <c r="G52" s="329"/>
      <c r="H52" s="12" t="s">
        <v>37</v>
      </c>
      <c r="I52" s="330" t="s">
        <v>38</v>
      </c>
      <c r="J52" s="329"/>
    </row>
    <row r="53" spans="1:10" ht="12.75" customHeight="1" x14ac:dyDescent="0.25">
      <c r="A53" s="9"/>
      <c r="B53" s="330">
        <v>2</v>
      </c>
      <c r="C53" s="329"/>
      <c r="D53" s="330" t="s">
        <v>252</v>
      </c>
      <c r="E53" s="329"/>
      <c r="F53" s="331">
        <v>15.95</v>
      </c>
      <c r="G53" s="329"/>
      <c r="H53" s="12" t="s">
        <v>39</v>
      </c>
      <c r="I53" s="330" t="s">
        <v>40</v>
      </c>
      <c r="J53" s="329"/>
    </row>
    <row r="54" spans="1:10" ht="12.75" customHeight="1" x14ac:dyDescent="0.25">
      <c r="A54" s="9"/>
      <c r="B54" s="330">
        <v>3</v>
      </c>
      <c r="C54" s="329"/>
      <c r="D54" s="330" t="s">
        <v>41</v>
      </c>
      <c r="E54" s="329"/>
      <c r="F54" s="331">
        <v>50</v>
      </c>
      <c r="G54" s="329"/>
      <c r="H54" s="12" t="s">
        <v>42</v>
      </c>
      <c r="I54" s="330" t="s">
        <v>43</v>
      </c>
      <c r="J54" s="329"/>
    </row>
    <row r="55" spans="1:10" ht="12.75" customHeight="1" x14ac:dyDescent="0.25">
      <c r="A55" s="9"/>
      <c r="B55" s="330">
        <v>4</v>
      </c>
      <c r="C55" s="329"/>
      <c r="D55" s="330" t="s">
        <v>44</v>
      </c>
      <c r="E55" s="329"/>
      <c r="F55" s="331">
        <v>50</v>
      </c>
      <c r="G55" s="329"/>
      <c r="H55" s="12" t="s">
        <v>42</v>
      </c>
      <c r="I55" s="330" t="s">
        <v>43</v>
      </c>
      <c r="J55" s="329"/>
    </row>
    <row r="56" spans="1:10" ht="12.75" customHeight="1" x14ac:dyDescent="0.25">
      <c r="A56" s="9"/>
      <c r="B56" s="330">
        <v>5</v>
      </c>
      <c r="C56" s="329"/>
      <c r="D56" s="330" t="s">
        <v>45</v>
      </c>
      <c r="E56" s="329"/>
      <c r="F56" s="331">
        <v>50</v>
      </c>
      <c r="G56" s="329"/>
      <c r="H56" s="12" t="s">
        <v>42</v>
      </c>
      <c r="I56" s="330" t="s">
        <v>43</v>
      </c>
      <c r="J56" s="329"/>
    </row>
    <row r="57" spans="1:10" ht="12.75" customHeight="1" x14ac:dyDescent="0.25">
      <c r="A57" s="9"/>
      <c r="B57" s="330">
        <v>6</v>
      </c>
      <c r="C57" s="329"/>
      <c r="D57" s="330" t="s">
        <v>46</v>
      </c>
      <c r="E57" s="329"/>
      <c r="F57" s="331">
        <v>50</v>
      </c>
      <c r="G57" s="329"/>
      <c r="H57" s="12" t="s">
        <v>42</v>
      </c>
      <c r="I57" s="330" t="s">
        <v>43</v>
      </c>
      <c r="J57" s="329"/>
    </row>
    <row r="58" spans="1:10" ht="12.75" customHeight="1" x14ac:dyDescent="0.25">
      <c r="A58" s="9"/>
      <c r="B58" s="330">
        <v>7</v>
      </c>
      <c r="C58" s="329"/>
      <c r="D58" s="330" t="s">
        <v>47</v>
      </c>
      <c r="E58" s="329"/>
      <c r="F58" s="331">
        <v>50</v>
      </c>
      <c r="G58" s="329"/>
      <c r="H58" s="12" t="s">
        <v>42</v>
      </c>
      <c r="I58" s="330" t="s">
        <v>43</v>
      </c>
      <c r="J58" s="329"/>
    </row>
    <row r="59" spans="1:10" ht="12.75" customHeight="1" x14ac:dyDescent="0.25">
      <c r="A59" s="9"/>
      <c r="B59" s="330">
        <v>8</v>
      </c>
      <c r="C59" s="329"/>
      <c r="D59" s="330" t="s">
        <v>48</v>
      </c>
      <c r="E59" s="329"/>
      <c r="F59" s="331">
        <v>50</v>
      </c>
      <c r="G59" s="329"/>
      <c r="H59" s="12" t="s">
        <v>42</v>
      </c>
      <c r="I59" s="330" t="s">
        <v>43</v>
      </c>
      <c r="J59" s="329"/>
    </row>
    <row r="60" spans="1:10" ht="12.75" customHeight="1" x14ac:dyDescent="0.25">
      <c r="A60" s="9"/>
      <c r="B60" s="330">
        <v>9</v>
      </c>
      <c r="C60" s="329"/>
      <c r="D60" s="330" t="s">
        <v>49</v>
      </c>
      <c r="E60" s="329"/>
      <c r="F60" s="331">
        <v>50</v>
      </c>
      <c r="G60" s="329"/>
      <c r="H60" s="12" t="s">
        <v>42</v>
      </c>
      <c r="I60" s="330" t="s">
        <v>43</v>
      </c>
      <c r="J60" s="329"/>
    </row>
    <row r="61" spans="1:10" ht="12.75" customHeight="1" x14ac:dyDescent="0.25">
      <c r="A61" s="9"/>
      <c r="B61" s="330">
        <v>10</v>
      </c>
      <c r="C61" s="329"/>
      <c r="D61" s="330" t="s">
        <v>50</v>
      </c>
      <c r="E61" s="329"/>
      <c r="F61" s="331">
        <v>50</v>
      </c>
      <c r="G61" s="329"/>
      <c r="H61" s="12" t="s">
        <v>51</v>
      </c>
      <c r="I61" s="330" t="s">
        <v>43</v>
      </c>
      <c r="J61" s="329"/>
    </row>
    <row r="62" spans="1:10" ht="12.75" customHeight="1" x14ac:dyDescent="0.25">
      <c r="A62" s="9"/>
      <c r="B62" s="330">
        <v>11</v>
      </c>
      <c r="C62" s="329"/>
      <c r="D62" s="330" t="s">
        <v>251</v>
      </c>
      <c r="E62" s="329"/>
      <c r="F62" s="331">
        <v>45</v>
      </c>
      <c r="G62" s="329"/>
      <c r="H62" s="12" t="s">
        <v>51</v>
      </c>
      <c r="I62" s="330" t="s">
        <v>38</v>
      </c>
      <c r="J62" s="329"/>
    </row>
    <row r="63" spans="1:10" ht="12.75" customHeight="1" x14ac:dyDescent="0.25">
      <c r="A63" s="9"/>
      <c r="B63" s="330">
        <v>12</v>
      </c>
      <c r="C63" s="329"/>
      <c r="D63" s="330" t="s">
        <v>253</v>
      </c>
      <c r="E63" s="329"/>
      <c r="F63" s="331">
        <v>50</v>
      </c>
      <c r="G63" s="329"/>
      <c r="H63" s="12" t="s">
        <v>52</v>
      </c>
      <c r="I63" s="330" t="s">
        <v>43</v>
      </c>
      <c r="J63" s="329"/>
    </row>
    <row r="64" spans="1:10" ht="12.75" customHeight="1" x14ac:dyDescent="0.25">
      <c r="A64" s="9"/>
      <c r="B64" s="330">
        <v>13</v>
      </c>
      <c r="C64" s="329"/>
      <c r="D64" s="330" t="s">
        <v>254</v>
      </c>
      <c r="E64" s="329"/>
      <c r="F64" s="331">
        <v>50</v>
      </c>
      <c r="G64" s="329"/>
      <c r="H64" s="12" t="s">
        <v>53</v>
      </c>
      <c r="I64" s="330" t="s">
        <v>43</v>
      </c>
      <c r="J64" s="329"/>
    </row>
    <row r="65" spans="1:10" ht="12.75" customHeight="1" x14ac:dyDescent="0.25">
      <c r="A65" s="9"/>
      <c r="B65" s="330">
        <v>14</v>
      </c>
      <c r="C65" s="329"/>
      <c r="D65" s="330" t="s">
        <v>54</v>
      </c>
      <c r="E65" s="329"/>
      <c r="F65" s="331">
        <v>50</v>
      </c>
      <c r="G65" s="329"/>
      <c r="H65" s="12" t="s">
        <v>55</v>
      </c>
      <c r="I65" s="330" t="s">
        <v>43</v>
      </c>
      <c r="J65" s="329"/>
    </row>
    <row r="66" spans="1:10" ht="12.75" customHeight="1" x14ac:dyDescent="0.25">
      <c r="A66" s="9"/>
      <c r="B66" s="330">
        <v>15</v>
      </c>
      <c r="C66" s="329"/>
      <c r="D66" s="330" t="s">
        <v>255</v>
      </c>
      <c r="E66" s="329"/>
      <c r="F66" s="331">
        <v>50</v>
      </c>
      <c r="G66" s="329"/>
      <c r="H66" s="12" t="s">
        <v>56</v>
      </c>
      <c r="I66" s="330" t="s">
        <v>43</v>
      </c>
      <c r="J66" s="329"/>
    </row>
    <row r="67" spans="1:10" ht="12.75" customHeight="1" x14ac:dyDescent="0.25">
      <c r="A67" s="9"/>
      <c r="B67" s="330">
        <v>16</v>
      </c>
      <c r="C67" s="329"/>
      <c r="D67" s="330" t="s">
        <v>57</v>
      </c>
      <c r="E67" s="329"/>
      <c r="F67" s="331">
        <v>50</v>
      </c>
      <c r="G67" s="329"/>
      <c r="H67" s="12" t="s">
        <v>58</v>
      </c>
      <c r="I67" s="330" t="s">
        <v>43</v>
      </c>
      <c r="J67" s="329"/>
    </row>
    <row r="68" spans="1:10" ht="12.75" customHeight="1" x14ac:dyDescent="0.25">
      <c r="A68" s="9"/>
      <c r="B68" s="330">
        <v>17</v>
      </c>
      <c r="C68" s="329"/>
      <c r="D68" s="330" t="s">
        <v>59</v>
      </c>
      <c r="E68" s="329"/>
      <c r="F68" s="331">
        <v>50</v>
      </c>
      <c r="G68" s="329"/>
      <c r="H68" s="12" t="s">
        <v>60</v>
      </c>
      <c r="I68" s="330" t="s">
        <v>43</v>
      </c>
      <c r="J68" s="329"/>
    </row>
    <row r="69" spans="1:10" ht="12.75" customHeight="1" x14ac:dyDescent="0.25">
      <c r="A69" s="9"/>
      <c r="B69" s="330">
        <v>18</v>
      </c>
      <c r="C69" s="329"/>
      <c r="D69" s="330" t="s">
        <v>256</v>
      </c>
      <c r="E69" s="329"/>
      <c r="F69" s="331">
        <v>50</v>
      </c>
      <c r="G69" s="329"/>
      <c r="H69" s="12" t="s">
        <v>61</v>
      </c>
      <c r="I69" s="330" t="s">
        <v>43</v>
      </c>
      <c r="J69" s="329"/>
    </row>
    <row r="70" spans="1:10" ht="12.75" customHeight="1" x14ac:dyDescent="0.25">
      <c r="A70" s="9"/>
      <c r="B70" s="330">
        <v>19</v>
      </c>
      <c r="C70" s="329"/>
      <c r="D70" s="330" t="s">
        <v>257</v>
      </c>
      <c r="E70" s="329"/>
      <c r="F70" s="331">
        <v>50</v>
      </c>
      <c r="G70" s="329"/>
      <c r="H70" s="12" t="s">
        <v>61</v>
      </c>
      <c r="I70" s="330" t="s">
        <v>43</v>
      </c>
      <c r="J70" s="329"/>
    </row>
    <row r="71" spans="1:10" ht="12.75" customHeight="1" x14ac:dyDescent="0.25">
      <c r="A71" s="9"/>
      <c r="B71" s="330">
        <v>20</v>
      </c>
      <c r="C71" s="329"/>
      <c r="D71" s="330" t="s">
        <v>258</v>
      </c>
      <c r="E71" s="329"/>
      <c r="F71" s="331">
        <v>50</v>
      </c>
      <c r="G71" s="329"/>
      <c r="H71" s="12" t="s">
        <v>61</v>
      </c>
      <c r="I71" s="330" t="s">
        <v>43</v>
      </c>
      <c r="J71" s="329"/>
    </row>
    <row r="72" spans="1:10" ht="12.75" customHeight="1" x14ac:dyDescent="0.25">
      <c r="A72" s="9"/>
      <c r="B72" s="330">
        <v>21</v>
      </c>
      <c r="C72" s="329"/>
      <c r="D72" s="330" t="s">
        <v>259</v>
      </c>
      <c r="E72" s="329"/>
      <c r="F72" s="331">
        <v>50</v>
      </c>
      <c r="G72" s="329"/>
      <c r="H72" s="12" t="s">
        <v>61</v>
      </c>
      <c r="I72" s="330" t="s">
        <v>43</v>
      </c>
      <c r="J72" s="329"/>
    </row>
    <row r="73" spans="1:10" ht="12.75" customHeight="1" x14ac:dyDescent="0.25">
      <c r="A73" s="9"/>
      <c r="B73" s="330">
        <v>22</v>
      </c>
      <c r="C73" s="329"/>
      <c r="D73" s="330" t="s">
        <v>260</v>
      </c>
      <c r="E73" s="329"/>
      <c r="F73" s="331">
        <v>50</v>
      </c>
      <c r="G73" s="329"/>
      <c r="H73" s="12" t="s">
        <v>61</v>
      </c>
      <c r="I73" s="330" t="s">
        <v>43</v>
      </c>
      <c r="J73" s="329"/>
    </row>
    <row r="74" spans="1:10" ht="12.75" customHeight="1" x14ac:dyDescent="0.25">
      <c r="A74" s="9"/>
      <c r="B74" s="330">
        <v>23</v>
      </c>
      <c r="C74" s="329"/>
      <c r="D74" s="330" t="s">
        <v>261</v>
      </c>
      <c r="E74" s="329"/>
      <c r="F74" s="331">
        <v>50</v>
      </c>
      <c r="G74" s="329"/>
      <c r="H74" s="12" t="s">
        <v>61</v>
      </c>
      <c r="I74" s="330" t="s">
        <v>43</v>
      </c>
      <c r="J74" s="329"/>
    </row>
    <row r="75" spans="1:10" ht="12.75" customHeight="1" x14ac:dyDescent="0.25">
      <c r="A75" s="9"/>
      <c r="B75" s="330">
        <v>24</v>
      </c>
      <c r="C75" s="329"/>
      <c r="D75" s="330" t="s">
        <v>62</v>
      </c>
      <c r="E75" s="329"/>
      <c r="F75" s="331">
        <v>50</v>
      </c>
      <c r="G75" s="329"/>
      <c r="H75" s="12" t="s">
        <v>63</v>
      </c>
      <c r="I75" s="330" t="s">
        <v>43</v>
      </c>
      <c r="J75" s="329"/>
    </row>
    <row r="76" spans="1:10" ht="12.75" customHeight="1" x14ac:dyDescent="0.25">
      <c r="A76" s="9"/>
      <c r="B76" s="330">
        <v>25</v>
      </c>
      <c r="C76" s="329"/>
      <c r="D76" s="330" t="s">
        <v>64</v>
      </c>
      <c r="E76" s="329"/>
      <c r="F76" s="331">
        <v>50</v>
      </c>
      <c r="G76" s="329"/>
      <c r="H76" s="12" t="s">
        <v>63</v>
      </c>
      <c r="I76" s="330" t="s">
        <v>43</v>
      </c>
      <c r="J76" s="329"/>
    </row>
    <row r="77" spans="1:10" ht="12.75" customHeight="1" x14ac:dyDescent="0.25">
      <c r="A77" s="9"/>
      <c r="B77" s="330">
        <v>26</v>
      </c>
      <c r="C77" s="329"/>
      <c r="D77" s="330" t="s">
        <v>65</v>
      </c>
      <c r="E77" s="329"/>
      <c r="F77" s="331">
        <v>50</v>
      </c>
      <c r="G77" s="329"/>
      <c r="H77" s="12" t="s">
        <v>63</v>
      </c>
      <c r="I77" s="330" t="s">
        <v>43</v>
      </c>
      <c r="J77" s="329"/>
    </row>
    <row r="78" spans="1:10" ht="12.75" customHeight="1" x14ac:dyDescent="0.25">
      <c r="A78" s="9"/>
      <c r="B78" s="330">
        <v>27</v>
      </c>
      <c r="C78" s="329"/>
      <c r="D78" s="330" t="s">
        <v>66</v>
      </c>
      <c r="E78" s="329"/>
      <c r="F78" s="331">
        <v>50</v>
      </c>
      <c r="G78" s="329"/>
      <c r="H78" s="12" t="s">
        <v>22</v>
      </c>
      <c r="I78" s="330" t="s">
        <v>43</v>
      </c>
      <c r="J78" s="329"/>
    </row>
    <row r="79" spans="1:10" ht="12.75" customHeight="1" x14ac:dyDescent="0.25">
      <c r="A79" s="9"/>
      <c r="B79" s="330">
        <v>28</v>
      </c>
      <c r="C79" s="329"/>
      <c r="D79" s="330" t="s">
        <v>67</v>
      </c>
      <c r="E79" s="329"/>
      <c r="F79" s="331">
        <v>50</v>
      </c>
      <c r="G79" s="329"/>
      <c r="H79" s="12" t="s">
        <v>61</v>
      </c>
      <c r="I79" s="330" t="s">
        <v>43</v>
      </c>
      <c r="J79" s="329"/>
    </row>
    <row r="80" spans="1:10" ht="12.75" customHeight="1" x14ac:dyDescent="0.25">
      <c r="A80" s="9"/>
      <c r="B80" s="330">
        <v>29</v>
      </c>
      <c r="C80" s="329"/>
      <c r="D80" s="330" t="s">
        <v>68</v>
      </c>
      <c r="E80" s="329"/>
      <c r="F80" s="331">
        <v>50</v>
      </c>
      <c r="G80" s="329"/>
      <c r="H80" s="12" t="s">
        <v>61</v>
      </c>
      <c r="I80" s="330" t="s">
        <v>43</v>
      </c>
      <c r="J80" s="329"/>
    </row>
    <row r="81" spans="1:10" x14ac:dyDescent="0.25">
      <c r="A81" s="9"/>
      <c r="B81" s="328"/>
      <c r="C81" s="329"/>
      <c r="D81" s="328" t="s">
        <v>194</v>
      </c>
      <c r="E81" s="329"/>
      <c r="F81" s="332">
        <v>1720.95</v>
      </c>
      <c r="G81" s="329"/>
      <c r="H81" s="11"/>
      <c r="I81" s="328"/>
      <c r="J81" s="329"/>
    </row>
    <row r="82" spans="1:10" ht="45.6" customHeight="1" x14ac:dyDescent="0.25">
      <c r="B82" s="326" t="s">
        <v>69</v>
      </c>
      <c r="C82" s="327"/>
      <c r="D82" s="327"/>
      <c r="E82" s="327"/>
      <c r="F82" s="327"/>
      <c r="G82" s="327"/>
      <c r="H82" s="327"/>
      <c r="I82" s="327"/>
      <c r="J82" s="327"/>
    </row>
    <row r="83" spans="1:10" ht="12.75" customHeight="1" x14ac:dyDescent="0.25">
      <c r="A83" s="9"/>
      <c r="B83" s="328" t="s">
        <v>1</v>
      </c>
      <c r="C83" s="329"/>
      <c r="D83" s="328" t="s">
        <v>2</v>
      </c>
      <c r="E83" s="329"/>
      <c r="F83" s="328" t="s">
        <v>3</v>
      </c>
      <c r="G83" s="329"/>
      <c r="H83" s="11" t="s">
        <v>4</v>
      </c>
      <c r="I83" s="328" t="s">
        <v>5</v>
      </c>
      <c r="J83" s="329"/>
    </row>
    <row r="84" spans="1:10" ht="12.75" customHeight="1" x14ac:dyDescent="0.25">
      <c r="A84" s="9"/>
      <c r="B84" s="330">
        <v>1</v>
      </c>
      <c r="C84" s="329"/>
      <c r="D84" s="330" t="s">
        <v>239</v>
      </c>
      <c r="E84" s="329"/>
      <c r="F84" s="331">
        <v>410.27</v>
      </c>
      <c r="G84" s="329"/>
      <c r="H84" s="12" t="s">
        <v>70</v>
      </c>
      <c r="I84" s="330" t="s">
        <v>71</v>
      </c>
      <c r="J84" s="329"/>
    </row>
    <row r="85" spans="1:10" ht="12.75" customHeight="1" x14ac:dyDescent="0.25">
      <c r="A85" s="9"/>
      <c r="B85" s="330">
        <v>2</v>
      </c>
      <c r="C85" s="329"/>
      <c r="D85" s="330" t="s">
        <v>239</v>
      </c>
      <c r="E85" s="329"/>
      <c r="F85" s="331">
        <v>1272.81</v>
      </c>
      <c r="G85" s="329"/>
      <c r="H85" s="12" t="s">
        <v>70</v>
      </c>
      <c r="I85" s="330" t="s">
        <v>71</v>
      </c>
      <c r="J85" s="329"/>
    </row>
    <row r="86" spans="1:10" ht="12.75" customHeight="1" x14ac:dyDescent="0.25">
      <c r="A86" s="9"/>
      <c r="B86" s="330">
        <v>3</v>
      </c>
      <c r="C86" s="329"/>
      <c r="D86" s="330" t="s">
        <v>72</v>
      </c>
      <c r="E86" s="329"/>
      <c r="F86" s="331">
        <v>97.2</v>
      </c>
      <c r="G86" s="329"/>
      <c r="H86" s="12" t="s">
        <v>73</v>
      </c>
      <c r="I86" s="330" t="s">
        <v>74</v>
      </c>
      <c r="J86" s="329"/>
    </row>
    <row r="87" spans="1:10" ht="12.75" customHeight="1" x14ac:dyDescent="0.25">
      <c r="A87" s="9"/>
      <c r="B87" s="330">
        <v>4</v>
      </c>
      <c r="C87" s="329"/>
      <c r="D87" s="330" t="s">
        <v>208</v>
      </c>
      <c r="E87" s="329"/>
      <c r="F87" s="331">
        <v>409.2</v>
      </c>
      <c r="G87" s="329"/>
      <c r="H87" s="12" t="s">
        <v>22</v>
      </c>
      <c r="I87" s="330" t="s">
        <v>75</v>
      </c>
      <c r="J87" s="329"/>
    </row>
    <row r="88" spans="1:10" ht="12.75" customHeight="1" x14ac:dyDescent="0.25">
      <c r="A88" s="9"/>
      <c r="B88" s="330">
        <v>5</v>
      </c>
      <c r="C88" s="329"/>
      <c r="D88" s="330" t="s">
        <v>239</v>
      </c>
      <c r="E88" s="329"/>
      <c r="F88" s="331">
        <v>2952.27</v>
      </c>
      <c r="G88" s="329"/>
      <c r="H88" s="12" t="s">
        <v>76</v>
      </c>
      <c r="I88" s="330" t="s">
        <v>71</v>
      </c>
      <c r="J88" s="329"/>
    </row>
    <row r="89" spans="1:10" ht="40.5" customHeight="1" x14ac:dyDescent="0.25">
      <c r="A89" s="9"/>
      <c r="B89" s="330">
        <v>6</v>
      </c>
      <c r="C89" s="329"/>
      <c r="D89" s="330" t="s">
        <v>77</v>
      </c>
      <c r="E89" s="329"/>
      <c r="F89" s="331">
        <v>141.1</v>
      </c>
      <c r="G89" s="329"/>
      <c r="H89" s="12" t="s">
        <v>60</v>
      </c>
      <c r="I89" s="330" t="s">
        <v>74</v>
      </c>
      <c r="J89" s="329"/>
    </row>
    <row r="90" spans="1:10" ht="30" customHeight="1" x14ac:dyDescent="0.25">
      <c r="A90" s="9"/>
      <c r="B90" s="330">
        <v>7</v>
      </c>
      <c r="C90" s="329"/>
      <c r="D90" s="330" t="s">
        <v>78</v>
      </c>
      <c r="E90" s="329"/>
      <c r="F90" s="331">
        <v>224.1</v>
      </c>
      <c r="G90" s="329"/>
      <c r="H90" s="12" t="s">
        <v>76</v>
      </c>
      <c r="I90" s="330" t="s">
        <v>74</v>
      </c>
      <c r="J90" s="329"/>
    </row>
    <row r="91" spans="1:10" ht="35.25" customHeight="1" x14ac:dyDescent="0.25">
      <c r="A91" s="9"/>
      <c r="B91" s="330">
        <v>8</v>
      </c>
      <c r="C91" s="329"/>
      <c r="D91" s="330" t="s">
        <v>79</v>
      </c>
      <c r="E91" s="329"/>
      <c r="F91" s="331">
        <v>243</v>
      </c>
      <c r="G91" s="329"/>
      <c r="H91" s="12" t="s">
        <v>80</v>
      </c>
      <c r="I91" s="330" t="s">
        <v>81</v>
      </c>
      <c r="J91" s="329"/>
    </row>
    <row r="92" spans="1:10" x14ac:dyDescent="0.25">
      <c r="A92" s="9"/>
      <c r="B92" s="328"/>
      <c r="C92" s="329"/>
      <c r="D92" s="328" t="s">
        <v>194</v>
      </c>
      <c r="E92" s="329"/>
      <c r="F92" s="332">
        <v>5749.9500000000007</v>
      </c>
      <c r="G92" s="329"/>
      <c r="H92" s="11"/>
      <c r="I92" s="328"/>
      <c r="J92" s="329"/>
    </row>
    <row r="93" spans="1:10" ht="45.6" customHeight="1" x14ac:dyDescent="0.25">
      <c r="B93" s="326" t="s">
        <v>82</v>
      </c>
      <c r="C93" s="327"/>
      <c r="D93" s="327"/>
      <c r="E93" s="327"/>
      <c r="F93" s="327"/>
      <c r="G93" s="327"/>
      <c r="H93" s="327"/>
      <c r="I93" s="327"/>
      <c r="J93" s="327"/>
    </row>
    <row r="94" spans="1:10" ht="12.75" customHeight="1" x14ac:dyDescent="0.25">
      <c r="A94" s="9"/>
      <c r="B94" s="328" t="s">
        <v>1</v>
      </c>
      <c r="C94" s="329"/>
      <c r="D94" s="328" t="s">
        <v>2</v>
      </c>
      <c r="E94" s="329"/>
      <c r="F94" s="328" t="s">
        <v>3</v>
      </c>
      <c r="G94" s="329"/>
      <c r="H94" s="11" t="s">
        <v>4</v>
      </c>
      <c r="I94" s="328" t="s">
        <v>5</v>
      </c>
      <c r="J94" s="329"/>
    </row>
    <row r="95" spans="1:10" ht="12.75" customHeight="1" x14ac:dyDescent="0.25">
      <c r="A95" s="9"/>
      <c r="B95" s="330">
        <v>1</v>
      </c>
      <c r="C95" s="329"/>
      <c r="D95" s="330" t="s">
        <v>83</v>
      </c>
      <c r="E95" s="329"/>
      <c r="F95" s="331">
        <v>3800</v>
      </c>
      <c r="G95" s="329"/>
      <c r="H95" s="12" t="s">
        <v>22</v>
      </c>
      <c r="I95" s="330" t="s">
        <v>262</v>
      </c>
      <c r="J95" s="329"/>
    </row>
    <row r="96" spans="1:10" ht="12.75" customHeight="1" x14ac:dyDescent="0.25">
      <c r="A96" s="9"/>
      <c r="B96" s="330">
        <v>2</v>
      </c>
      <c r="C96" s="329"/>
      <c r="D96" s="330" t="s">
        <v>84</v>
      </c>
      <c r="E96" s="329"/>
      <c r="F96" s="331">
        <v>2000</v>
      </c>
      <c r="G96" s="329"/>
      <c r="H96" s="12" t="s">
        <v>63</v>
      </c>
      <c r="I96" s="330" t="s">
        <v>85</v>
      </c>
      <c r="J96" s="329"/>
    </row>
    <row r="97" spans="1:10" x14ac:dyDescent="0.25">
      <c r="A97" s="9"/>
      <c r="B97" s="328"/>
      <c r="C97" s="329"/>
      <c r="D97" s="328" t="s">
        <v>194</v>
      </c>
      <c r="E97" s="329"/>
      <c r="F97" s="332">
        <v>5800</v>
      </c>
      <c r="G97" s="329"/>
      <c r="H97" s="11"/>
      <c r="I97" s="328"/>
      <c r="J97" s="329"/>
    </row>
    <row r="98" spans="1:10" ht="12.6" customHeight="1" x14ac:dyDescent="0.25"/>
    <row r="99" spans="1:10" ht="108.4" customHeight="1" x14ac:dyDescent="0.25"/>
    <row r="102" spans="1:10" x14ac:dyDescent="0.25">
      <c r="E102" s="22" t="s">
        <v>199</v>
      </c>
      <c r="F102" s="23">
        <f>F16</f>
        <v>1064860.48</v>
      </c>
    </row>
    <row r="103" spans="1:10" x14ac:dyDescent="0.25">
      <c r="E103" s="22" t="s">
        <v>205</v>
      </c>
      <c r="F103" s="24">
        <f>F30+F37+F41+F49+F81+F92+5136.9</f>
        <v>22111.71</v>
      </c>
    </row>
    <row r="104" spans="1:10" x14ac:dyDescent="0.25">
      <c r="E104" s="22" t="s">
        <v>206</v>
      </c>
      <c r="F104" s="23">
        <f>F97</f>
        <v>5800</v>
      </c>
    </row>
    <row r="105" spans="1:10" x14ac:dyDescent="0.25">
      <c r="E105" s="22" t="s">
        <v>194</v>
      </c>
      <c r="F105" s="23">
        <f>SUM(F102:F104)</f>
        <v>1092772.19</v>
      </c>
    </row>
    <row r="107" spans="1:10" x14ac:dyDescent="0.25">
      <c r="F107" s="21"/>
    </row>
  </sheetData>
  <mergeCells count="328">
    <mergeCell ref="B92:C92"/>
    <mergeCell ref="F92:G92"/>
    <mergeCell ref="I92:J92"/>
    <mergeCell ref="B93:J93"/>
    <mergeCell ref="B94:C94"/>
    <mergeCell ref="D94:E94"/>
    <mergeCell ref="F94:G94"/>
    <mergeCell ref="I94:J94"/>
    <mergeCell ref="B97:C97"/>
    <mergeCell ref="D97:E97"/>
    <mergeCell ref="F97:G97"/>
    <mergeCell ref="I97:J97"/>
    <mergeCell ref="B95:C95"/>
    <mergeCell ref="D95:E95"/>
    <mergeCell ref="F95:G95"/>
    <mergeCell ref="I95:J95"/>
    <mergeCell ref="B96:C96"/>
    <mergeCell ref="D96:E96"/>
    <mergeCell ref="F96:G96"/>
    <mergeCell ref="I96:J96"/>
    <mergeCell ref="D92:E92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B82:J82"/>
    <mergeCell ref="B83:C83"/>
    <mergeCell ref="D83:E83"/>
    <mergeCell ref="F83:G83"/>
    <mergeCell ref="I83:J83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D76:E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49:C49"/>
    <mergeCell ref="D49:E49"/>
    <mergeCell ref="F49:G49"/>
    <mergeCell ref="I49:J49"/>
    <mergeCell ref="B50:J50"/>
    <mergeCell ref="B51:C51"/>
    <mergeCell ref="D51:E51"/>
    <mergeCell ref="F51:G51"/>
    <mergeCell ref="I51:J51"/>
    <mergeCell ref="B47:C47"/>
    <mergeCell ref="D47:E47"/>
    <mergeCell ref="F47:G47"/>
    <mergeCell ref="I47:J47"/>
    <mergeCell ref="B48:C48"/>
    <mergeCell ref="D48:E48"/>
    <mergeCell ref="F48:G48"/>
    <mergeCell ref="I48:J48"/>
    <mergeCell ref="B45:C45"/>
    <mergeCell ref="D45:E45"/>
    <mergeCell ref="F45:G45"/>
    <mergeCell ref="I45:J45"/>
    <mergeCell ref="B46:C46"/>
    <mergeCell ref="D46:E46"/>
    <mergeCell ref="F46:G46"/>
    <mergeCell ref="I46:J46"/>
    <mergeCell ref="B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0:C40"/>
    <mergeCell ref="D40:E40"/>
    <mergeCell ref="F40:G40"/>
    <mergeCell ref="I40:J40"/>
    <mergeCell ref="B41:C41"/>
    <mergeCell ref="D41:E41"/>
    <mergeCell ref="F41:G41"/>
    <mergeCell ref="I41:J41"/>
    <mergeCell ref="B37:C37"/>
    <mergeCell ref="D37:E37"/>
    <mergeCell ref="F37:G37"/>
    <mergeCell ref="I37:J37"/>
    <mergeCell ref="B38:J38"/>
    <mergeCell ref="B39:C39"/>
    <mergeCell ref="D39:E39"/>
    <mergeCell ref="F39:G39"/>
    <mergeCell ref="I39:J39"/>
    <mergeCell ref="B35:C35"/>
    <mergeCell ref="D35:E35"/>
    <mergeCell ref="F35:G35"/>
    <mergeCell ref="I35:J35"/>
    <mergeCell ref="B36:C36"/>
    <mergeCell ref="D36:E36"/>
    <mergeCell ref="F36:G36"/>
    <mergeCell ref="I36:J36"/>
    <mergeCell ref="B33:C33"/>
    <mergeCell ref="D33:E33"/>
    <mergeCell ref="F33:G33"/>
    <mergeCell ref="I33:J33"/>
    <mergeCell ref="B34:C34"/>
    <mergeCell ref="D34:E34"/>
    <mergeCell ref="F34:G34"/>
    <mergeCell ref="I34:J34"/>
    <mergeCell ref="B30:C30"/>
    <mergeCell ref="D30:E30"/>
    <mergeCell ref="F30:G30"/>
    <mergeCell ref="I30:J30"/>
    <mergeCell ref="B31:J31"/>
    <mergeCell ref="B32:C32"/>
    <mergeCell ref="D32:E32"/>
    <mergeCell ref="F32:G32"/>
    <mergeCell ref="I32:J32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7:J17"/>
    <mergeCell ref="B18:C18"/>
    <mergeCell ref="D18:E18"/>
    <mergeCell ref="F18:G18"/>
    <mergeCell ref="I18:J18"/>
    <mergeCell ref="B19:C19"/>
    <mergeCell ref="D19:E19"/>
    <mergeCell ref="F19:G19"/>
    <mergeCell ref="I19:J19"/>
    <mergeCell ref="B15:C15"/>
    <mergeCell ref="D15:E15"/>
    <mergeCell ref="F15:G15"/>
    <mergeCell ref="I15:J15"/>
    <mergeCell ref="B16:C16"/>
    <mergeCell ref="D16:E16"/>
    <mergeCell ref="F16:G16"/>
    <mergeCell ref="I16:J16"/>
    <mergeCell ref="B13:C13"/>
    <mergeCell ref="D13:E13"/>
    <mergeCell ref="F13:G13"/>
    <mergeCell ref="I13:J13"/>
    <mergeCell ref="B14:C14"/>
    <mergeCell ref="D14:E14"/>
    <mergeCell ref="F14:G14"/>
    <mergeCell ref="I14:J14"/>
    <mergeCell ref="D1:F1"/>
    <mergeCell ref="C4:E4"/>
    <mergeCell ref="C6:G6"/>
    <mergeCell ref="C8:G8"/>
    <mergeCell ref="B11:J11"/>
    <mergeCell ref="B12:C12"/>
    <mergeCell ref="D12:E12"/>
    <mergeCell ref="F12:G12"/>
    <mergeCell ref="I12:J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opLeftCell="A184" zoomScale="91" zoomScaleNormal="91" workbookViewId="0">
      <selection activeCell="D198" sqref="D198:E198"/>
    </sheetView>
  </sheetViews>
  <sheetFormatPr defaultRowHeight="15" x14ac:dyDescent="0.25"/>
  <cols>
    <col min="1" max="1" width="2.28515625" style="1" customWidth="1"/>
    <col min="2" max="2" width="0" style="1" hidden="1" customWidth="1"/>
    <col min="3" max="3" width="11.7109375" style="1" customWidth="1"/>
    <col min="4" max="4" width="6.5703125" style="1" customWidth="1"/>
    <col min="5" max="5" width="62.140625" style="1" customWidth="1"/>
    <col min="6" max="6" width="13.28515625" style="1" customWidth="1"/>
    <col min="7" max="7" width="11.140625" style="1" customWidth="1"/>
    <col min="8" max="8" width="14.85546875" style="1" customWidth="1"/>
    <col min="9" max="9" width="46.7109375" style="1" customWidth="1"/>
    <col min="10" max="10" width="5" style="1" hidden="1" customWidth="1"/>
    <col min="11" max="11" width="0.85546875" style="1" customWidth="1"/>
    <col min="12" max="12" width="1.42578125" style="1" customWidth="1"/>
    <col min="13" max="15" width="9.140625" style="1"/>
    <col min="16" max="16" width="16.28515625" style="1" customWidth="1"/>
    <col min="17" max="256" width="9.140625" style="1"/>
    <col min="257" max="257" width="2.28515625" style="1" customWidth="1"/>
    <col min="258" max="258" width="0" style="1" hidden="1" customWidth="1"/>
    <col min="259" max="259" width="11.7109375" style="1" customWidth="1"/>
    <col min="260" max="260" width="6.5703125" style="1" customWidth="1"/>
    <col min="261" max="261" width="9.28515625" style="1" customWidth="1"/>
    <col min="262" max="262" width="7.42578125" style="1" customWidth="1"/>
    <col min="263" max="263" width="11.140625" style="1" customWidth="1"/>
    <col min="264" max="264" width="14.85546875" style="1" customWidth="1"/>
    <col min="265" max="265" width="18.5703125" style="1" customWidth="1"/>
    <col min="266" max="266" width="5" style="1" customWidth="1"/>
    <col min="267" max="267" width="0.85546875" style="1" customWidth="1"/>
    <col min="268" max="268" width="1.42578125" style="1" customWidth="1"/>
    <col min="269" max="512" width="9.140625" style="1"/>
    <col min="513" max="513" width="2.28515625" style="1" customWidth="1"/>
    <col min="514" max="514" width="0" style="1" hidden="1" customWidth="1"/>
    <col min="515" max="515" width="11.7109375" style="1" customWidth="1"/>
    <col min="516" max="516" width="6.5703125" style="1" customWidth="1"/>
    <col min="517" max="517" width="9.28515625" style="1" customWidth="1"/>
    <col min="518" max="518" width="7.42578125" style="1" customWidth="1"/>
    <col min="519" max="519" width="11.140625" style="1" customWidth="1"/>
    <col min="520" max="520" width="14.85546875" style="1" customWidth="1"/>
    <col min="521" max="521" width="18.5703125" style="1" customWidth="1"/>
    <col min="522" max="522" width="5" style="1" customWidth="1"/>
    <col min="523" max="523" width="0.85546875" style="1" customWidth="1"/>
    <col min="524" max="524" width="1.42578125" style="1" customWidth="1"/>
    <col min="525" max="768" width="9.140625" style="1"/>
    <col min="769" max="769" width="2.28515625" style="1" customWidth="1"/>
    <col min="770" max="770" width="0" style="1" hidden="1" customWidth="1"/>
    <col min="771" max="771" width="11.7109375" style="1" customWidth="1"/>
    <col min="772" max="772" width="6.5703125" style="1" customWidth="1"/>
    <col min="773" max="773" width="9.28515625" style="1" customWidth="1"/>
    <col min="774" max="774" width="7.42578125" style="1" customWidth="1"/>
    <col min="775" max="775" width="11.140625" style="1" customWidth="1"/>
    <col min="776" max="776" width="14.85546875" style="1" customWidth="1"/>
    <col min="777" max="777" width="18.5703125" style="1" customWidth="1"/>
    <col min="778" max="778" width="5" style="1" customWidth="1"/>
    <col min="779" max="779" width="0.85546875" style="1" customWidth="1"/>
    <col min="780" max="780" width="1.42578125" style="1" customWidth="1"/>
    <col min="781" max="1024" width="9.140625" style="1"/>
    <col min="1025" max="1025" width="2.28515625" style="1" customWidth="1"/>
    <col min="1026" max="1026" width="0" style="1" hidden="1" customWidth="1"/>
    <col min="1027" max="1027" width="11.7109375" style="1" customWidth="1"/>
    <col min="1028" max="1028" width="6.5703125" style="1" customWidth="1"/>
    <col min="1029" max="1029" width="9.28515625" style="1" customWidth="1"/>
    <col min="1030" max="1030" width="7.42578125" style="1" customWidth="1"/>
    <col min="1031" max="1031" width="11.140625" style="1" customWidth="1"/>
    <col min="1032" max="1032" width="14.85546875" style="1" customWidth="1"/>
    <col min="1033" max="1033" width="18.5703125" style="1" customWidth="1"/>
    <col min="1034" max="1034" width="5" style="1" customWidth="1"/>
    <col min="1035" max="1035" width="0.85546875" style="1" customWidth="1"/>
    <col min="1036" max="1036" width="1.42578125" style="1" customWidth="1"/>
    <col min="1037" max="1280" width="9.140625" style="1"/>
    <col min="1281" max="1281" width="2.28515625" style="1" customWidth="1"/>
    <col min="1282" max="1282" width="0" style="1" hidden="1" customWidth="1"/>
    <col min="1283" max="1283" width="11.7109375" style="1" customWidth="1"/>
    <col min="1284" max="1284" width="6.5703125" style="1" customWidth="1"/>
    <col min="1285" max="1285" width="9.28515625" style="1" customWidth="1"/>
    <col min="1286" max="1286" width="7.42578125" style="1" customWidth="1"/>
    <col min="1287" max="1287" width="11.140625" style="1" customWidth="1"/>
    <col min="1288" max="1288" width="14.85546875" style="1" customWidth="1"/>
    <col min="1289" max="1289" width="18.5703125" style="1" customWidth="1"/>
    <col min="1290" max="1290" width="5" style="1" customWidth="1"/>
    <col min="1291" max="1291" width="0.85546875" style="1" customWidth="1"/>
    <col min="1292" max="1292" width="1.42578125" style="1" customWidth="1"/>
    <col min="1293" max="1536" width="9.140625" style="1"/>
    <col min="1537" max="1537" width="2.28515625" style="1" customWidth="1"/>
    <col min="1538" max="1538" width="0" style="1" hidden="1" customWidth="1"/>
    <col min="1539" max="1539" width="11.7109375" style="1" customWidth="1"/>
    <col min="1540" max="1540" width="6.5703125" style="1" customWidth="1"/>
    <col min="1541" max="1541" width="9.28515625" style="1" customWidth="1"/>
    <col min="1542" max="1542" width="7.42578125" style="1" customWidth="1"/>
    <col min="1543" max="1543" width="11.140625" style="1" customWidth="1"/>
    <col min="1544" max="1544" width="14.85546875" style="1" customWidth="1"/>
    <col min="1545" max="1545" width="18.5703125" style="1" customWidth="1"/>
    <col min="1546" max="1546" width="5" style="1" customWidth="1"/>
    <col min="1547" max="1547" width="0.85546875" style="1" customWidth="1"/>
    <col min="1548" max="1548" width="1.42578125" style="1" customWidth="1"/>
    <col min="1549" max="1792" width="9.140625" style="1"/>
    <col min="1793" max="1793" width="2.28515625" style="1" customWidth="1"/>
    <col min="1794" max="1794" width="0" style="1" hidden="1" customWidth="1"/>
    <col min="1795" max="1795" width="11.7109375" style="1" customWidth="1"/>
    <col min="1796" max="1796" width="6.5703125" style="1" customWidth="1"/>
    <col min="1797" max="1797" width="9.28515625" style="1" customWidth="1"/>
    <col min="1798" max="1798" width="7.42578125" style="1" customWidth="1"/>
    <col min="1799" max="1799" width="11.140625" style="1" customWidth="1"/>
    <col min="1800" max="1800" width="14.85546875" style="1" customWidth="1"/>
    <col min="1801" max="1801" width="18.5703125" style="1" customWidth="1"/>
    <col min="1802" max="1802" width="5" style="1" customWidth="1"/>
    <col min="1803" max="1803" width="0.85546875" style="1" customWidth="1"/>
    <col min="1804" max="1804" width="1.42578125" style="1" customWidth="1"/>
    <col min="1805" max="2048" width="9.140625" style="1"/>
    <col min="2049" max="2049" width="2.28515625" style="1" customWidth="1"/>
    <col min="2050" max="2050" width="0" style="1" hidden="1" customWidth="1"/>
    <col min="2051" max="2051" width="11.7109375" style="1" customWidth="1"/>
    <col min="2052" max="2052" width="6.5703125" style="1" customWidth="1"/>
    <col min="2053" max="2053" width="9.28515625" style="1" customWidth="1"/>
    <col min="2054" max="2054" width="7.42578125" style="1" customWidth="1"/>
    <col min="2055" max="2055" width="11.140625" style="1" customWidth="1"/>
    <col min="2056" max="2056" width="14.85546875" style="1" customWidth="1"/>
    <col min="2057" max="2057" width="18.5703125" style="1" customWidth="1"/>
    <col min="2058" max="2058" width="5" style="1" customWidth="1"/>
    <col min="2059" max="2059" width="0.85546875" style="1" customWidth="1"/>
    <col min="2060" max="2060" width="1.42578125" style="1" customWidth="1"/>
    <col min="2061" max="2304" width="9.140625" style="1"/>
    <col min="2305" max="2305" width="2.28515625" style="1" customWidth="1"/>
    <col min="2306" max="2306" width="0" style="1" hidden="1" customWidth="1"/>
    <col min="2307" max="2307" width="11.7109375" style="1" customWidth="1"/>
    <col min="2308" max="2308" width="6.5703125" style="1" customWidth="1"/>
    <col min="2309" max="2309" width="9.28515625" style="1" customWidth="1"/>
    <col min="2310" max="2310" width="7.42578125" style="1" customWidth="1"/>
    <col min="2311" max="2311" width="11.140625" style="1" customWidth="1"/>
    <col min="2312" max="2312" width="14.85546875" style="1" customWidth="1"/>
    <col min="2313" max="2313" width="18.5703125" style="1" customWidth="1"/>
    <col min="2314" max="2314" width="5" style="1" customWidth="1"/>
    <col min="2315" max="2315" width="0.85546875" style="1" customWidth="1"/>
    <col min="2316" max="2316" width="1.42578125" style="1" customWidth="1"/>
    <col min="2317" max="2560" width="9.140625" style="1"/>
    <col min="2561" max="2561" width="2.28515625" style="1" customWidth="1"/>
    <col min="2562" max="2562" width="0" style="1" hidden="1" customWidth="1"/>
    <col min="2563" max="2563" width="11.7109375" style="1" customWidth="1"/>
    <col min="2564" max="2564" width="6.5703125" style="1" customWidth="1"/>
    <col min="2565" max="2565" width="9.28515625" style="1" customWidth="1"/>
    <col min="2566" max="2566" width="7.42578125" style="1" customWidth="1"/>
    <col min="2567" max="2567" width="11.140625" style="1" customWidth="1"/>
    <col min="2568" max="2568" width="14.85546875" style="1" customWidth="1"/>
    <col min="2569" max="2569" width="18.5703125" style="1" customWidth="1"/>
    <col min="2570" max="2570" width="5" style="1" customWidth="1"/>
    <col min="2571" max="2571" width="0.85546875" style="1" customWidth="1"/>
    <col min="2572" max="2572" width="1.42578125" style="1" customWidth="1"/>
    <col min="2573" max="2816" width="9.140625" style="1"/>
    <col min="2817" max="2817" width="2.28515625" style="1" customWidth="1"/>
    <col min="2818" max="2818" width="0" style="1" hidden="1" customWidth="1"/>
    <col min="2819" max="2819" width="11.7109375" style="1" customWidth="1"/>
    <col min="2820" max="2820" width="6.5703125" style="1" customWidth="1"/>
    <col min="2821" max="2821" width="9.28515625" style="1" customWidth="1"/>
    <col min="2822" max="2822" width="7.42578125" style="1" customWidth="1"/>
    <col min="2823" max="2823" width="11.140625" style="1" customWidth="1"/>
    <col min="2824" max="2824" width="14.85546875" style="1" customWidth="1"/>
    <col min="2825" max="2825" width="18.5703125" style="1" customWidth="1"/>
    <col min="2826" max="2826" width="5" style="1" customWidth="1"/>
    <col min="2827" max="2827" width="0.85546875" style="1" customWidth="1"/>
    <col min="2828" max="2828" width="1.42578125" style="1" customWidth="1"/>
    <col min="2829" max="3072" width="9.140625" style="1"/>
    <col min="3073" max="3073" width="2.28515625" style="1" customWidth="1"/>
    <col min="3074" max="3074" width="0" style="1" hidden="1" customWidth="1"/>
    <col min="3075" max="3075" width="11.7109375" style="1" customWidth="1"/>
    <col min="3076" max="3076" width="6.5703125" style="1" customWidth="1"/>
    <col min="3077" max="3077" width="9.28515625" style="1" customWidth="1"/>
    <col min="3078" max="3078" width="7.42578125" style="1" customWidth="1"/>
    <col min="3079" max="3079" width="11.140625" style="1" customWidth="1"/>
    <col min="3080" max="3080" width="14.85546875" style="1" customWidth="1"/>
    <col min="3081" max="3081" width="18.5703125" style="1" customWidth="1"/>
    <col min="3082" max="3082" width="5" style="1" customWidth="1"/>
    <col min="3083" max="3083" width="0.85546875" style="1" customWidth="1"/>
    <col min="3084" max="3084" width="1.42578125" style="1" customWidth="1"/>
    <col min="3085" max="3328" width="9.140625" style="1"/>
    <col min="3329" max="3329" width="2.28515625" style="1" customWidth="1"/>
    <col min="3330" max="3330" width="0" style="1" hidden="1" customWidth="1"/>
    <col min="3331" max="3331" width="11.7109375" style="1" customWidth="1"/>
    <col min="3332" max="3332" width="6.5703125" style="1" customWidth="1"/>
    <col min="3333" max="3333" width="9.28515625" style="1" customWidth="1"/>
    <col min="3334" max="3334" width="7.42578125" style="1" customWidth="1"/>
    <col min="3335" max="3335" width="11.140625" style="1" customWidth="1"/>
    <col min="3336" max="3336" width="14.85546875" style="1" customWidth="1"/>
    <col min="3337" max="3337" width="18.5703125" style="1" customWidth="1"/>
    <col min="3338" max="3338" width="5" style="1" customWidth="1"/>
    <col min="3339" max="3339" width="0.85546875" style="1" customWidth="1"/>
    <col min="3340" max="3340" width="1.42578125" style="1" customWidth="1"/>
    <col min="3341" max="3584" width="9.140625" style="1"/>
    <col min="3585" max="3585" width="2.28515625" style="1" customWidth="1"/>
    <col min="3586" max="3586" width="0" style="1" hidden="1" customWidth="1"/>
    <col min="3587" max="3587" width="11.7109375" style="1" customWidth="1"/>
    <col min="3588" max="3588" width="6.5703125" style="1" customWidth="1"/>
    <col min="3589" max="3589" width="9.28515625" style="1" customWidth="1"/>
    <col min="3590" max="3590" width="7.42578125" style="1" customWidth="1"/>
    <col min="3591" max="3591" width="11.140625" style="1" customWidth="1"/>
    <col min="3592" max="3592" width="14.85546875" style="1" customWidth="1"/>
    <col min="3593" max="3593" width="18.5703125" style="1" customWidth="1"/>
    <col min="3594" max="3594" width="5" style="1" customWidth="1"/>
    <col min="3595" max="3595" width="0.85546875" style="1" customWidth="1"/>
    <col min="3596" max="3596" width="1.42578125" style="1" customWidth="1"/>
    <col min="3597" max="3840" width="9.140625" style="1"/>
    <col min="3841" max="3841" width="2.28515625" style="1" customWidth="1"/>
    <col min="3842" max="3842" width="0" style="1" hidden="1" customWidth="1"/>
    <col min="3843" max="3843" width="11.7109375" style="1" customWidth="1"/>
    <col min="3844" max="3844" width="6.5703125" style="1" customWidth="1"/>
    <col min="3845" max="3845" width="9.28515625" style="1" customWidth="1"/>
    <col min="3846" max="3846" width="7.42578125" style="1" customWidth="1"/>
    <col min="3847" max="3847" width="11.140625" style="1" customWidth="1"/>
    <col min="3848" max="3848" width="14.85546875" style="1" customWidth="1"/>
    <col min="3849" max="3849" width="18.5703125" style="1" customWidth="1"/>
    <col min="3850" max="3850" width="5" style="1" customWidth="1"/>
    <col min="3851" max="3851" width="0.85546875" style="1" customWidth="1"/>
    <col min="3852" max="3852" width="1.42578125" style="1" customWidth="1"/>
    <col min="3853" max="4096" width="9.140625" style="1"/>
    <col min="4097" max="4097" width="2.28515625" style="1" customWidth="1"/>
    <col min="4098" max="4098" width="0" style="1" hidden="1" customWidth="1"/>
    <col min="4099" max="4099" width="11.7109375" style="1" customWidth="1"/>
    <col min="4100" max="4100" width="6.5703125" style="1" customWidth="1"/>
    <col min="4101" max="4101" width="9.28515625" style="1" customWidth="1"/>
    <col min="4102" max="4102" width="7.42578125" style="1" customWidth="1"/>
    <col min="4103" max="4103" width="11.140625" style="1" customWidth="1"/>
    <col min="4104" max="4104" width="14.85546875" style="1" customWidth="1"/>
    <col min="4105" max="4105" width="18.5703125" style="1" customWidth="1"/>
    <col min="4106" max="4106" width="5" style="1" customWidth="1"/>
    <col min="4107" max="4107" width="0.85546875" style="1" customWidth="1"/>
    <col min="4108" max="4108" width="1.42578125" style="1" customWidth="1"/>
    <col min="4109" max="4352" width="9.140625" style="1"/>
    <col min="4353" max="4353" width="2.28515625" style="1" customWidth="1"/>
    <col min="4354" max="4354" width="0" style="1" hidden="1" customWidth="1"/>
    <col min="4355" max="4355" width="11.7109375" style="1" customWidth="1"/>
    <col min="4356" max="4356" width="6.5703125" style="1" customWidth="1"/>
    <col min="4357" max="4357" width="9.28515625" style="1" customWidth="1"/>
    <col min="4358" max="4358" width="7.42578125" style="1" customWidth="1"/>
    <col min="4359" max="4359" width="11.140625" style="1" customWidth="1"/>
    <col min="4360" max="4360" width="14.85546875" style="1" customWidth="1"/>
    <col min="4361" max="4361" width="18.5703125" style="1" customWidth="1"/>
    <col min="4362" max="4362" width="5" style="1" customWidth="1"/>
    <col min="4363" max="4363" width="0.85546875" style="1" customWidth="1"/>
    <col min="4364" max="4364" width="1.42578125" style="1" customWidth="1"/>
    <col min="4365" max="4608" width="9.140625" style="1"/>
    <col min="4609" max="4609" width="2.28515625" style="1" customWidth="1"/>
    <col min="4610" max="4610" width="0" style="1" hidden="1" customWidth="1"/>
    <col min="4611" max="4611" width="11.7109375" style="1" customWidth="1"/>
    <col min="4612" max="4612" width="6.5703125" style="1" customWidth="1"/>
    <col min="4613" max="4613" width="9.28515625" style="1" customWidth="1"/>
    <col min="4614" max="4614" width="7.42578125" style="1" customWidth="1"/>
    <col min="4615" max="4615" width="11.140625" style="1" customWidth="1"/>
    <col min="4616" max="4616" width="14.85546875" style="1" customWidth="1"/>
    <col min="4617" max="4617" width="18.5703125" style="1" customWidth="1"/>
    <col min="4618" max="4618" width="5" style="1" customWidth="1"/>
    <col min="4619" max="4619" width="0.85546875" style="1" customWidth="1"/>
    <col min="4620" max="4620" width="1.42578125" style="1" customWidth="1"/>
    <col min="4621" max="4864" width="9.140625" style="1"/>
    <col min="4865" max="4865" width="2.28515625" style="1" customWidth="1"/>
    <col min="4866" max="4866" width="0" style="1" hidden="1" customWidth="1"/>
    <col min="4867" max="4867" width="11.7109375" style="1" customWidth="1"/>
    <col min="4868" max="4868" width="6.5703125" style="1" customWidth="1"/>
    <col min="4869" max="4869" width="9.28515625" style="1" customWidth="1"/>
    <col min="4870" max="4870" width="7.42578125" style="1" customWidth="1"/>
    <col min="4871" max="4871" width="11.140625" style="1" customWidth="1"/>
    <col min="4872" max="4872" width="14.85546875" style="1" customWidth="1"/>
    <col min="4873" max="4873" width="18.5703125" style="1" customWidth="1"/>
    <col min="4874" max="4874" width="5" style="1" customWidth="1"/>
    <col min="4875" max="4875" width="0.85546875" style="1" customWidth="1"/>
    <col min="4876" max="4876" width="1.42578125" style="1" customWidth="1"/>
    <col min="4877" max="5120" width="9.140625" style="1"/>
    <col min="5121" max="5121" width="2.28515625" style="1" customWidth="1"/>
    <col min="5122" max="5122" width="0" style="1" hidden="1" customWidth="1"/>
    <col min="5123" max="5123" width="11.7109375" style="1" customWidth="1"/>
    <col min="5124" max="5124" width="6.5703125" style="1" customWidth="1"/>
    <col min="5125" max="5125" width="9.28515625" style="1" customWidth="1"/>
    <col min="5126" max="5126" width="7.42578125" style="1" customWidth="1"/>
    <col min="5127" max="5127" width="11.140625" style="1" customWidth="1"/>
    <col min="5128" max="5128" width="14.85546875" style="1" customWidth="1"/>
    <col min="5129" max="5129" width="18.5703125" style="1" customWidth="1"/>
    <col min="5130" max="5130" width="5" style="1" customWidth="1"/>
    <col min="5131" max="5131" width="0.85546875" style="1" customWidth="1"/>
    <col min="5132" max="5132" width="1.42578125" style="1" customWidth="1"/>
    <col min="5133" max="5376" width="9.140625" style="1"/>
    <col min="5377" max="5377" width="2.28515625" style="1" customWidth="1"/>
    <col min="5378" max="5378" width="0" style="1" hidden="1" customWidth="1"/>
    <col min="5379" max="5379" width="11.7109375" style="1" customWidth="1"/>
    <col min="5380" max="5380" width="6.5703125" style="1" customWidth="1"/>
    <col min="5381" max="5381" width="9.28515625" style="1" customWidth="1"/>
    <col min="5382" max="5382" width="7.42578125" style="1" customWidth="1"/>
    <col min="5383" max="5383" width="11.140625" style="1" customWidth="1"/>
    <col min="5384" max="5384" width="14.85546875" style="1" customWidth="1"/>
    <col min="5385" max="5385" width="18.5703125" style="1" customWidth="1"/>
    <col min="5386" max="5386" width="5" style="1" customWidth="1"/>
    <col min="5387" max="5387" width="0.85546875" style="1" customWidth="1"/>
    <col min="5388" max="5388" width="1.42578125" style="1" customWidth="1"/>
    <col min="5389" max="5632" width="9.140625" style="1"/>
    <col min="5633" max="5633" width="2.28515625" style="1" customWidth="1"/>
    <col min="5634" max="5634" width="0" style="1" hidden="1" customWidth="1"/>
    <col min="5635" max="5635" width="11.7109375" style="1" customWidth="1"/>
    <col min="5636" max="5636" width="6.5703125" style="1" customWidth="1"/>
    <col min="5637" max="5637" width="9.28515625" style="1" customWidth="1"/>
    <col min="5638" max="5638" width="7.42578125" style="1" customWidth="1"/>
    <col min="5639" max="5639" width="11.140625" style="1" customWidth="1"/>
    <col min="5640" max="5640" width="14.85546875" style="1" customWidth="1"/>
    <col min="5641" max="5641" width="18.5703125" style="1" customWidth="1"/>
    <col min="5642" max="5642" width="5" style="1" customWidth="1"/>
    <col min="5643" max="5643" width="0.85546875" style="1" customWidth="1"/>
    <col min="5644" max="5644" width="1.42578125" style="1" customWidth="1"/>
    <col min="5645" max="5888" width="9.140625" style="1"/>
    <col min="5889" max="5889" width="2.28515625" style="1" customWidth="1"/>
    <col min="5890" max="5890" width="0" style="1" hidden="1" customWidth="1"/>
    <col min="5891" max="5891" width="11.7109375" style="1" customWidth="1"/>
    <col min="5892" max="5892" width="6.5703125" style="1" customWidth="1"/>
    <col min="5893" max="5893" width="9.28515625" style="1" customWidth="1"/>
    <col min="5894" max="5894" width="7.42578125" style="1" customWidth="1"/>
    <col min="5895" max="5895" width="11.140625" style="1" customWidth="1"/>
    <col min="5896" max="5896" width="14.85546875" style="1" customWidth="1"/>
    <col min="5897" max="5897" width="18.5703125" style="1" customWidth="1"/>
    <col min="5898" max="5898" width="5" style="1" customWidth="1"/>
    <col min="5899" max="5899" width="0.85546875" style="1" customWidth="1"/>
    <col min="5900" max="5900" width="1.42578125" style="1" customWidth="1"/>
    <col min="5901" max="6144" width="9.140625" style="1"/>
    <col min="6145" max="6145" width="2.28515625" style="1" customWidth="1"/>
    <col min="6146" max="6146" width="0" style="1" hidden="1" customWidth="1"/>
    <col min="6147" max="6147" width="11.7109375" style="1" customWidth="1"/>
    <col min="6148" max="6148" width="6.5703125" style="1" customWidth="1"/>
    <col min="6149" max="6149" width="9.28515625" style="1" customWidth="1"/>
    <col min="6150" max="6150" width="7.42578125" style="1" customWidth="1"/>
    <col min="6151" max="6151" width="11.140625" style="1" customWidth="1"/>
    <col min="6152" max="6152" width="14.85546875" style="1" customWidth="1"/>
    <col min="6153" max="6153" width="18.5703125" style="1" customWidth="1"/>
    <col min="6154" max="6154" width="5" style="1" customWidth="1"/>
    <col min="6155" max="6155" width="0.85546875" style="1" customWidth="1"/>
    <col min="6156" max="6156" width="1.42578125" style="1" customWidth="1"/>
    <col min="6157" max="6400" width="9.140625" style="1"/>
    <col min="6401" max="6401" width="2.28515625" style="1" customWidth="1"/>
    <col min="6402" max="6402" width="0" style="1" hidden="1" customWidth="1"/>
    <col min="6403" max="6403" width="11.7109375" style="1" customWidth="1"/>
    <col min="6404" max="6404" width="6.5703125" style="1" customWidth="1"/>
    <col min="6405" max="6405" width="9.28515625" style="1" customWidth="1"/>
    <col min="6406" max="6406" width="7.42578125" style="1" customWidth="1"/>
    <col min="6407" max="6407" width="11.140625" style="1" customWidth="1"/>
    <col min="6408" max="6408" width="14.85546875" style="1" customWidth="1"/>
    <col min="6409" max="6409" width="18.5703125" style="1" customWidth="1"/>
    <col min="6410" max="6410" width="5" style="1" customWidth="1"/>
    <col min="6411" max="6411" width="0.85546875" style="1" customWidth="1"/>
    <col min="6412" max="6412" width="1.42578125" style="1" customWidth="1"/>
    <col min="6413" max="6656" width="9.140625" style="1"/>
    <col min="6657" max="6657" width="2.28515625" style="1" customWidth="1"/>
    <col min="6658" max="6658" width="0" style="1" hidden="1" customWidth="1"/>
    <col min="6659" max="6659" width="11.7109375" style="1" customWidth="1"/>
    <col min="6660" max="6660" width="6.5703125" style="1" customWidth="1"/>
    <col min="6661" max="6661" width="9.28515625" style="1" customWidth="1"/>
    <col min="6662" max="6662" width="7.42578125" style="1" customWidth="1"/>
    <col min="6663" max="6663" width="11.140625" style="1" customWidth="1"/>
    <col min="6664" max="6664" width="14.85546875" style="1" customWidth="1"/>
    <col min="6665" max="6665" width="18.5703125" style="1" customWidth="1"/>
    <col min="6666" max="6666" width="5" style="1" customWidth="1"/>
    <col min="6667" max="6667" width="0.85546875" style="1" customWidth="1"/>
    <col min="6668" max="6668" width="1.42578125" style="1" customWidth="1"/>
    <col min="6669" max="6912" width="9.140625" style="1"/>
    <col min="6913" max="6913" width="2.28515625" style="1" customWidth="1"/>
    <col min="6914" max="6914" width="0" style="1" hidden="1" customWidth="1"/>
    <col min="6915" max="6915" width="11.7109375" style="1" customWidth="1"/>
    <col min="6916" max="6916" width="6.5703125" style="1" customWidth="1"/>
    <col min="6917" max="6917" width="9.28515625" style="1" customWidth="1"/>
    <col min="6918" max="6918" width="7.42578125" style="1" customWidth="1"/>
    <col min="6919" max="6919" width="11.140625" style="1" customWidth="1"/>
    <col min="6920" max="6920" width="14.85546875" style="1" customWidth="1"/>
    <col min="6921" max="6921" width="18.5703125" style="1" customWidth="1"/>
    <col min="6922" max="6922" width="5" style="1" customWidth="1"/>
    <col min="6923" max="6923" width="0.85546875" style="1" customWidth="1"/>
    <col min="6924" max="6924" width="1.42578125" style="1" customWidth="1"/>
    <col min="6925" max="7168" width="9.140625" style="1"/>
    <col min="7169" max="7169" width="2.28515625" style="1" customWidth="1"/>
    <col min="7170" max="7170" width="0" style="1" hidden="1" customWidth="1"/>
    <col min="7171" max="7171" width="11.7109375" style="1" customWidth="1"/>
    <col min="7172" max="7172" width="6.5703125" style="1" customWidth="1"/>
    <col min="7173" max="7173" width="9.28515625" style="1" customWidth="1"/>
    <col min="7174" max="7174" width="7.42578125" style="1" customWidth="1"/>
    <col min="7175" max="7175" width="11.140625" style="1" customWidth="1"/>
    <col min="7176" max="7176" width="14.85546875" style="1" customWidth="1"/>
    <col min="7177" max="7177" width="18.5703125" style="1" customWidth="1"/>
    <col min="7178" max="7178" width="5" style="1" customWidth="1"/>
    <col min="7179" max="7179" width="0.85546875" style="1" customWidth="1"/>
    <col min="7180" max="7180" width="1.42578125" style="1" customWidth="1"/>
    <col min="7181" max="7424" width="9.140625" style="1"/>
    <col min="7425" max="7425" width="2.28515625" style="1" customWidth="1"/>
    <col min="7426" max="7426" width="0" style="1" hidden="1" customWidth="1"/>
    <col min="7427" max="7427" width="11.7109375" style="1" customWidth="1"/>
    <col min="7428" max="7428" width="6.5703125" style="1" customWidth="1"/>
    <col min="7429" max="7429" width="9.28515625" style="1" customWidth="1"/>
    <col min="7430" max="7430" width="7.42578125" style="1" customWidth="1"/>
    <col min="7431" max="7431" width="11.140625" style="1" customWidth="1"/>
    <col min="7432" max="7432" width="14.85546875" style="1" customWidth="1"/>
    <col min="7433" max="7433" width="18.5703125" style="1" customWidth="1"/>
    <col min="7434" max="7434" width="5" style="1" customWidth="1"/>
    <col min="7435" max="7435" width="0.85546875" style="1" customWidth="1"/>
    <col min="7436" max="7436" width="1.42578125" style="1" customWidth="1"/>
    <col min="7437" max="7680" width="9.140625" style="1"/>
    <col min="7681" max="7681" width="2.28515625" style="1" customWidth="1"/>
    <col min="7682" max="7682" width="0" style="1" hidden="1" customWidth="1"/>
    <col min="7683" max="7683" width="11.7109375" style="1" customWidth="1"/>
    <col min="7684" max="7684" width="6.5703125" style="1" customWidth="1"/>
    <col min="7685" max="7685" width="9.28515625" style="1" customWidth="1"/>
    <col min="7686" max="7686" width="7.42578125" style="1" customWidth="1"/>
    <col min="7687" max="7687" width="11.140625" style="1" customWidth="1"/>
    <col min="7688" max="7688" width="14.85546875" style="1" customWidth="1"/>
    <col min="7689" max="7689" width="18.5703125" style="1" customWidth="1"/>
    <col min="7690" max="7690" width="5" style="1" customWidth="1"/>
    <col min="7691" max="7691" width="0.85546875" style="1" customWidth="1"/>
    <col min="7692" max="7692" width="1.42578125" style="1" customWidth="1"/>
    <col min="7693" max="7936" width="9.140625" style="1"/>
    <col min="7937" max="7937" width="2.28515625" style="1" customWidth="1"/>
    <col min="7938" max="7938" width="0" style="1" hidden="1" customWidth="1"/>
    <col min="7939" max="7939" width="11.7109375" style="1" customWidth="1"/>
    <col min="7940" max="7940" width="6.5703125" style="1" customWidth="1"/>
    <col min="7941" max="7941" width="9.28515625" style="1" customWidth="1"/>
    <col min="7942" max="7942" width="7.42578125" style="1" customWidth="1"/>
    <col min="7943" max="7943" width="11.140625" style="1" customWidth="1"/>
    <col min="7944" max="7944" width="14.85546875" style="1" customWidth="1"/>
    <col min="7945" max="7945" width="18.5703125" style="1" customWidth="1"/>
    <col min="7946" max="7946" width="5" style="1" customWidth="1"/>
    <col min="7947" max="7947" width="0.85546875" style="1" customWidth="1"/>
    <col min="7948" max="7948" width="1.42578125" style="1" customWidth="1"/>
    <col min="7949" max="8192" width="9.140625" style="1"/>
    <col min="8193" max="8193" width="2.28515625" style="1" customWidth="1"/>
    <col min="8194" max="8194" width="0" style="1" hidden="1" customWidth="1"/>
    <col min="8195" max="8195" width="11.7109375" style="1" customWidth="1"/>
    <col min="8196" max="8196" width="6.5703125" style="1" customWidth="1"/>
    <col min="8197" max="8197" width="9.28515625" style="1" customWidth="1"/>
    <col min="8198" max="8198" width="7.42578125" style="1" customWidth="1"/>
    <col min="8199" max="8199" width="11.140625" style="1" customWidth="1"/>
    <col min="8200" max="8200" width="14.85546875" style="1" customWidth="1"/>
    <col min="8201" max="8201" width="18.5703125" style="1" customWidth="1"/>
    <col min="8202" max="8202" width="5" style="1" customWidth="1"/>
    <col min="8203" max="8203" width="0.85546875" style="1" customWidth="1"/>
    <col min="8204" max="8204" width="1.42578125" style="1" customWidth="1"/>
    <col min="8205" max="8448" width="9.140625" style="1"/>
    <col min="8449" max="8449" width="2.28515625" style="1" customWidth="1"/>
    <col min="8450" max="8450" width="0" style="1" hidden="1" customWidth="1"/>
    <col min="8451" max="8451" width="11.7109375" style="1" customWidth="1"/>
    <col min="8452" max="8452" width="6.5703125" style="1" customWidth="1"/>
    <col min="8453" max="8453" width="9.28515625" style="1" customWidth="1"/>
    <col min="8454" max="8454" width="7.42578125" style="1" customWidth="1"/>
    <col min="8455" max="8455" width="11.140625" style="1" customWidth="1"/>
    <col min="8456" max="8456" width="14.85546875" style="1" customWidth="1"/>
    <col min="8457" max="8457" width="18.5703125" style="1" customWidth="1"/>
    <col min="8458" max="8458" width="5" style="1" customWidth="1"/>
    <col min="8459" max="8459" width="0.85546875" style="1" customWidth="1"/>
    <col min="8460" max="8460" width="1.42578125" style="1" customWidth="1"/>
    <col min="8461" max="8704" width="9.140625" style="1"/>
    <col min="8705" max="8705" width="2.28515625" style="1" customWidth="1"/>
    <col min="8706" max="8706" width="0" style="1" hidden="1" customWidth="1"/>
    <col min="8707" max="8707" width="11.7109375" style="1" customWidth="1"/>
    <col min="8708" max="8708" width="6.5703125" style="1" customWidth="1"/>
    <col min="8709" max="8709" width="9.28515625" style="1" customWidth="1"/>
    <col min="8710" max="8710" width="7.42578125" style="1" customWidth="1"/>
    <col min="8711" max="8711" width="11.140625" style="1" customWidth="1"/>
    <col min="8712" max="8712" width="14.85546875" style="1" customWidth="1"/>
    <col min="8713" max="8713" width="18.5703125" style="1" customWidth="1"/>
    <col min="8714" max="8714" width="5" style="1" customWidth="1"/>
    <col min="8715" max="8715" width="0.85546875" style="1" customWidth="1"/>
    <col min="8716" max="8716" width="1.42578125" style="1" customWidth="1"/>
    <col min="8717" max="8960" width="9.140625" style="1"/>
    <col min="8961" max="8961" width="2.28515625" style="1" customWidth="1"/>
    <col min="8962" max="8962" width="0" style="1" hidden="1" customWidth="1"/>
    <col min="8963" max="8963" width="11.7109375" style="1" customWidth="1"/>
    <col min="8964" max="8964" width="6.5703125" style="1" customWidth="1"/>
    <col min="8965" max="8965" width="9.28515625" style="1" customWidth="1"/>
    <col min="8966" max="8966" width="7.42578125" style="1" customWidth="1"/>
    <col min="8967" max="8967" width="11.140625" style="1" customWidth="1"/>
    <col min="8968" max="8968" width="14.85546875" style="1" customWidth="1"/>
    <col min="8969" max="8969" width="18.5703125" style="1" customWidth="1"/>
    <col min="8970" max="8970" width="5" style="1" customWidth="1"/>
    <col min="8971" max="8971" width="0.85546875" style="1" customWidth="1"/>
    <col min="8972" max="8972" width="1.42578125" style="1" customWidth="1"/>
    <col min="8973" max="9216" width="9.140625" style="1"/>
    <col min="9217" max="9217" width="2.28515625" style="1" customWidth="1"/>
    <col min="9218" max="9218" width="0" style="1" hidden="1" customWidth="1"/>
    <col min="9219" max="9219" width="11.7109375" style="1" customWidth="1"/>
    <col min="9220" max="9220" width="6.5703125" style="1" customWidth="1"/>
    <col min="9221" max="9221" width="9.28515625" style="1" customWidth="1"/>
    <col min="9222" max="9222" width="7.42578125" style="1" customWidth="1"/>
    <col min="9223" max="9223" width="11.140625" style="1" customWidth="1"/>
    <col min="9224" max="9224" width="14.85546875" style="1" customWidth="1"/>
    <col min="9225" max="9225" width="18.5703125" style="1" customWidth="1"/>
    <col min="9226" max="9226" width="5" style="1" customWidth="1"/>
    <col min="9227" max="9227" width="0.85546875" style="1" customWidth="1"/>
    <col min="9228" max="9228" width="1.42578125" style="1" customWidth="1"/>
    <col min="9229" max="9472" width="9.140625" style="1"/>
    <col min="9473" max="9473" width="2.28515625" style="1" customWidth="1"/>
    <col min="9474" max="9474" width="0" style="1" hidden="1" customWidth="1"/>
    <col min="9475" max="9475" width="11.7109375" style="1" customWidth="1"/>
    <col min="9476" max="9476" width="6.5703125" style="1" customWidth="1"/>
    <col min="9477" max="9477" width="9.28515625" style="1" customWidth="1"/>
    <col min="9478" max="9478" width="7.42578125" style="1" customWidth="1"/>
    <col min="9479" max="9479" width="11.140625" style="1" customWidth="1"/>
    <col min="9480" max="9480" width="14.85546875" style="1" customWidth="1"/>
    <col min="9481" max="9481" width="18.5703125" style="1" customWidth="1"/>
    <col min="9482" max="9482" width="5" style="1" customWidth="1"/>
    <col min="9483" max="9483" width="0.85546875" style="1" customWidth="1"/>
    <col min="9484" max="9484" width="1.42578125" style="1" customWidth="1"/>
    <col min="9485" max="9728" width="9.140625" style="1"/>
    <col min="9729" max="9729" width="2.28515625" style="1" customWidth="1"/>
    <col min="9730" max="9730" width="0" style="1" hidden="1" customWidth="1"/>
    <col min="9731" max="9731" width="11.7109375" style="1" customWidth="1"/>
    <col min="9732" max="9732" width="6.5703125" style="1" customWidth="1"/>
    <col min="9733" max="9733" width="9.28515625" style="1" customWidth="1"/>
    <col min="9734" max="9734" width="7.42578125" style="1" customWidth="1"/>
    <col min="9735" max="9735" width="11.140625" style="1" customWidth="1"/>
    <col min="9736" max="9736" width="14.85546875" style="1" customWidth="1"/>
    <col min="9737" max="9737" width="18.5703125" style="1" customWidth="1"/>
    <col min="9738" max="9738" width="5" style="1" customWidth="1"/>
    <col min="9739" max="9739" width="0.85546875" style="1" customWidth="1"/>
    <col min="9740" max="9740" width="1.42578125" style="1" customWidth="1"/>
    <col min="9741" max="9984" width="9.140625" style="1"/>
    <col min="9985" max="9985" width="2.28515625" style="1" customWidth="1"/>
    <col min="9986" max="9986" width="0" style="1" hidden="1" customWidth="1"/>
    <col min="9987" max="9987" width="11.7109375" style="1" customWidth="1"/>
    <col min="9988" max="9988" width="6.5703125" style="1" customWidth="1"/>
    <col min="9989" max="9989" width="9.28515625" style="1" customWidth="1"/>
    <col min="9990" max="9990" width="7.42578125" style="1" customWidth="1"/>
    <col min="9991" max="9991" width="11.140625" style="1" customWidth="1"/>
    <col min="9992" max="9992" width="14.85546875" style="1" customWidth="1"/>
    <col min="9993" max="9993" width="18.5703125" style="1" customWidth="1"/>
    <col min="9994" max="9994" width="5" style="1" customWidth="1"/>
    <col min="9995" max="9995" width="0.85546875" style="1" customWidth="1"/>
    <col min="9996" max="9996" width="1.42578125" style="1" customWidth="1"/>
    <col min="9997" max="10240" width="9.140625" style="1"/>
    <col min="10241" max="10241" width="2.28515625" style="1" customWidth="1"/>
    <col min="10242" max="10242" width="0" style="1" hidden="1" customWidth="1"/>
    <col min="10243" max="10243" width="11.7109375" style="1" customWidth="1"/>
    <col min="10244" max="10244" width="6.5703125" style="1" customWidth="1"/>
    <col min="10245" max="10245" width="9.28515625" style="1" customWidth="1"/>
    <col min="10246" max="10246" width="7.42578125" style="1" customWidth="1"/>
    <col min="10247" max="10247" width="11.140625" style="1" customWidth="1"/>
    <col min="10248" max="10248" width="14.85546875" style="1" customWidth="1"/>
    <col min="10249" max="10249" width="18.5703125" style="1" customWidth="1"/>
    <col min="10250" max="10250" width="5" style="1" customWidth="1"/>
    <col min="10251" max="10251" width="0.85546875" style="1" customWidth="1"/>
    <col min="10252" max="10252" width="1.42578125" style="1" customWidth="1"/>
    <col min="10253" max="10496" width="9.140625" style="1"/>
    <col min="10497" max="10497" width="2.28515625" style="1" customWidth="1"/>
    <col min="10498" max="10498" width="0" style="1" hidden="1" customWidth="1"/>
    <col min="10499" max="10499" width="11.7109375" style="1" customWidth="1"/>
    <col min="10500" max="10500" width="6.5703125" style="1" customWidth="1"/>
    <col min="10501" max="10501" width="9.28515625" style="1" customWidth="1"/>
    <col min="10502" max="10502" width="7.42578125" style="1" customWidth="1"/>
    <col min="10503" max="10503" width="11.140625" style="1" customWidth="1"/>
    <col min="10504" max="10504" width="14.85546875" style="1" customWidth="1"/>
    <col min="10505" max="10505" width="18.5703125" style="1" customWidth="1"/>
    <col min="10506" max="10506" width="5" style="1" customWidth="1"/>
    <col min="10507" max="10507" width="0.85546875" style="1" customWidth="1"/>
    <col min="10508" max="10508" width="1.42578125" style="1" customWidth="1"/>
    <col min="10509" max="10752" width="9.140625" style="1"/>
    <col min="10753" max="10753" width="2.28515625" style="1" customWidth="1"/>
    <col min="10754" max="10754" width="0" style="1" hidden="1" customWidth="1"/>
    <col min="10755" max="10755" width="11.7109375" style="1" customWidth="1"/>
    <col min="10756" max="10756" width="6.5703125" style="1" customWidth="1"/>
    <col min="10757" max="10757" width="9.28515625" style="1" customWidth="1"/>
    <col min="10758" max="10758" width="7.42578125" style="1" customWidth="1"/>
    <col min="10759" max="10759" width="11.140625" style="1" customWidth="1"/>
    <col min="10760" max="10760" width="14.85546875" style="1" customWidth="1"/>
    <col min="10761" max="10761" width="18.5703125" style="1" customWidth="1"/>
    <col min="10762" max="10762" width="5" style="1" customWidth="1"/>
    <col min="10763" max="10763" width="0.85546875" style="1" customWidth="1"/>
    <col min="10764" max="10764" width="1.42578125" style="1" customWidth="1"/>
    <col min="10765" max="11008" width="9.140625" style="1"/>
    <col min="11009" max="11009" width="2.28515625" style="1" customWidth="1"/>
    <col min="11010" max="11010" width="0" style="1" hidden="1" customWidth="1"/>
    <col min="11011" max="11011" width="11.7109375" style="1" customWidth="1"/>
    <col min="11012" max="11012" width="6.5703125" style="1" customWidth="1"/>
    <col min="11013" max="11013" width="9.28515625" style="1" customWidth="1"/>
    <col min="11014" max="11014" width="7.42578125" style="1" customWidth="1"/>
    <col min="11015" max="11015" width="11.140625" style="1" customWidth="1"/>
    <col min="11016" max="11016" width="14.85546875" style="1" customWidth="1"/>
    <col min="11017" max="11017" width="18.5703125" style="1" customWidth="1"/>
    <col min="11018" max="11018" width="5" style="1" customWidth="1"/>
    <col min="11019" max="11019" width="0.85546875" style="1" customWidth="1"/>
    <col min="11020" max="11020" width="1.42578125" style="1" customWidth="1"/>
    <col min="11021" max="11264" width="9.140625" style="1"/>
    <col min="11265" max="11265" width="2.28515625" style="1" customWidth="1"/>
    <col min="11266" max="11266" width="0" style="1" hidden="1" customWidth="1"/>
    <col min="11267" max="11267" width="11.7109375" style="1" customWidth="1"/>
    <col min="11268" max="11268" width="6.5703125" style="1" customWidth="1"/>
    <col min="11269" max="11269" width="9.28515625" style="1" customWidth="1"/>
    <col min="11270" max="11270" width="7.42578125" style="1" customWidth="1"/>
    <col min="11271" max="11271" width="11.140625" style="1" customWidth="1"/>
    <col min="11272" max="11272" width="14.85546875" style="1" customWidth="1"/>
    <col min="11273" max="11273" width="18.5703125" style="1" customWidth="1"/>
    <col min="11274" max="11274" width="5" style="1" customWidth="1"/>
    <col min="11275" max="11275" width="0.85546875" style="1" customWidth="1"/>
    <col min="11276" max="11276" width="1.42578125" style="1" customWidth="1"/>
    <col min="11277" max="11520" width="9.140625" style="1"/>
    <col min="11521" max="11521" width="2.28515625" style="1" customWidth="1"/>
    <col min="11522" max="11522" width="0" style="1" hidden="1" customWidth="1"/>
    <col min="11523" max="11523" width="11.7109375" style="1" customWidth="1"/>
    <col min="11524" max="11524" width="6.5703125" style="1" customWidth="1"/>
    <col min="11525" max="11525" width="9.28515625" style="1" customWidth="1"/>
    <col min="11526" max="11526" width="7.42578125" style="1" customWidth="1"/>
    <col min="11527" max="11527" width="11.140625" style="1" customWidth="1"/>
    <col min="11528" max="11528" width="14.85546875" style="1" customWidth="1"/>
    <col min="11529" max="11529" width="18.5703125" style="1" customWidth="1"/>
    <col min="11530" max="11530" width="5" style="1" customWidth="1"/>
    <col min="11531" max="11531" width="0.85546875" style="1" customWidth="1"/>
    <col min="11532" max="11532" width="1.42578125" style="1" customWidth="1"/>
    <col min="11533" max="11776" width="9.140625" style="1"/>
    <col min="11777" max="11777" width="2.28515625" style="1" customWidth="1"/>
    <col min="11778" max="11778" width="0" style="1" hidden="1" customWidth="1"/>
    <col min="11779" max="11779" width="11.7109375" style="1" customWidth="1"/>
    <col min="11780" max="11780" width="6.5703125" style="1" customWidth="1"/>
    <col min="11781" max="11781" width="9.28515625" style="1" customWidth="1"/>
    <col min="11782" max="11782" width="7.42578125" style="1" customWidth="1"/>
    <col min="11783" max="11783" width="11.140625" style="1" customWidth="1"/>
    <col min="11784" max="11784" width="14.85546875" style="1" customWidth="1"/>
    <col min="11785" max="11785" width="18.5703125" style="1" customWidth="1"/>
    <col min="11786" max="11786" width="5" style="1" customWidth="1"/>
    <col min="11787" max="11787" width="0.85546875" style="1" customWidth="1"/>
    <col min="11788" max="11788" width="1.42578125" style="1" customWidth="1"/>
    <col min="11789" max="12032" width="9.140625" style="1"/>
    <col min="12033" max="12033" width="2.28515625" style="1" customWidth="1"/>
    <col min="12034" max="12034" width="0" style="1" hidden="1" customWidth="1"/>
    <col min="12035" max="12035" width="11.7109375" style="1" customWidth="1"/>
    <col min="12036" max="12036" width="6.5703125" style="1" customWidth="1"/>
    <col min="12037" max="12037" width="9.28515625" style="1" customWidth="1"/>
    <col min="12038" max="12038" width="7.42578125" style="1" customWidth="1"/>
    <col min="12039" max="12039" width="11.140625" style="1" customWidth="1"/>
    <col min="12040" max="12040" width="14.85546875" style="1" customWidth="1"/>
    <col min="12041" max="12041" width="18.5703125" style="1" customWidth="1"/>
    <col min="12042" max="12042" width="5" style="1" customWidth="1"/>
    <col min="12043" max="12043" width="0.85546875" style="1" customWidth="1"/>
    <col min="12044" max="12044" width="1.42578125" style="1" customWidth="1"/>
    <col min="12045" max="12288" width="9.140625" style="1"/>
    <col min="12289" max="12289" width="2.28515625" style="1" customWidth="1"/>
    <col min="12290" max="12290" width="0" style="1" hidden="1" customWidth="1"/>
    <col min="12291" max="12291" width="11.7109375" style="1" customWidth="1"/>
    <col min="12292" max="12292" width="6.5703125" style="1" customWidth="1"/>
    <col min="12293" max="12293" width="9.28515625" style="1" customWidth="1"/>
    <col min="12294" max="12294" width="7.42578125" style="1" customWidth="1"/>
    <col min="12295" max="12295" width="11.140625" style="1" customWidth="1"/>
    <col min="12296" max="12296" width="14.85546875" style="1" customWidth="1"/>
    <col min="12297" max="12297" width="18.5703125" style="1" customWidth="1"/>
    <col min="12298" max="12298" width="5" style="1" customWidth="1"/>
    <col min="12299" max="12299" width="0.85546875" style="1" customWidth="1"/>
    <col min="12300" max="12300" width="1.42578125" style="1" customWidth="1"/>
    <col min="12301" max="12544" width="9.140625" style="1"/>
    <col min="12545" max="12545" width="2.28515625" style="1" customWidth="1"/>
    <col min="12546" max="12546" width="0" style="1" hidden="1" customWidth="1"/>
    <col min="12547" max="12547" width="11.7109375" style="1" customWidth="1"/>
    <col min="12548" max="12548" width="6.5703125" style="1" customWidth="1"/>
    <col min="12549" max="12549" width="9.28515625" style="1" customWidth="1"/>
    <col min="12550" max="12550" width="7.42578125" style="1" customWidth="1"/>
    <col min="12551" max="12551" width="11.140625" style="1" customWidth="1"/>
    <col min="12552" max="12552" width="14.85546875" style="1" customWidth="1"/>
    <col min="12553" max="12553" width="18.5703125" style="1" customWidth="1"/>
    <col min="12554" max="12554" width="5" style="1" customWidth="1"/>
    <col min="12555" max="12555" width="0.85546875" style="1" customWidth="1"/>
    <col min="12556" max="12556" width="1.42578125" style="1" customWidth="1"/>
    <col min="12557" max="12800" width="9.140625" style="1"/>
    <col min="12801" max="12801" width="2.28515625" style="1" customWidth="1"/>
    <col min="12802" max="12802" width="0" style="1" hidden="1" customWidth="1"/>
    <col min="12803" max="12803" width="11.7109375" style="1" customWidth="1"/>
    <col min="12804" max="12804" width="6.5703125" style="1" customWidth="1"/>
    <col min="12805" max="12805" width="9.28515625" style="1" customWidth="1"/>
    <col min="12806" max="12806" width="7.42578125" style="1" customWidth="1"/>
    <col min="12807" max="12807" width="11.140625" style="1" customWidth="1"/>
    <col min="12808" max="12808" width="14.85546875" style="1" customWidth="1"/>
    <col min="12809" max="12809" width="18.5703125" style="1" customWidth="1"/>
    <col min="12810" max="12810" width="5" style="1" customWidth="1"/>
    <col min="12811" max="12811" width="0.85546875" style="1" customWidth="1"/>
    <col min="12812" max="12812" width="1.42578125" style="1" customWidth="1"/>
    <col min="12813" max="13056" width="9.140625" style="1"/>
    <col min="13057" max="13057" width="2.28515625" style="1" customWidth="1"/>
    <col min="13058" max="13058" width="0" style="1" hidden="1" customWidth="1"/>
    <col min="13059" max="13059" width="11.7109375" style="1" customWidth="1"/>
    <col min="13060" max="13060" width="6.5703125" style="1" customWidth="1"/>
    <col min="13061" max="13061" width="9.28515625" style="1" customWidth="1"/>
    <col min="13062" max="13062" width="7.42578125" style="1" customWidth="1"/>
    <col min="13063" max="13063" width="11.140625" style="1" customWidth="1"/>
    <col min="13064" max="13064" width="14.85546875" style="1" customWidth="1"/>
    <col min="13065" max="13065" width="18.5703125" style="1" customWidth="1"/>
    <col min="13066" max="13066" width="5" style="1" customWidth="1"/>
    <col min="13067" max="13067" width="0.85546875" style="1" customWidth="1"/>
    <col min="13068" max="13068" width="1.42578125" style="1" customWidth="1"/>
    <col min="13069" max="13312" width="9.140625" style="1"/>
    <col min="13313" max="13313" width="2.28515625" style="1" customWidth="1"/>
    <col min="13314" max="13314" width="0" style="1" hidden="1" customWidth="1"/>
    <col min="13315" max="13315" width="11.7109375" style="1" customWidth="1"/>
    <col min="13316" max="13316" width="6.5703125" style="1" customWidth="1"/>
    <col min="13317" max="13317" width="9.28515625" style="1" customWidth="1"/>
    <col min="13318" max="13318" width="7.42578125" style="1" customWidth="1"/>
    <col min="13319" max="13319" width="11.140625" style="1" customWidth="1"/>
    <col min="13320" max="13320" width="14.85546875" style="1" customWidth="1"/>
    <col min="13321" max="13321" width="18.5703125" style="1" customWidth="1"/>
    <col min="13322" max="13322" width="5" style="1" customWidth="1"/>
    <col min="13323" max="13323" width="0.85546875" style="1" customWidth="1"/>
    <col min="13324" max="13324" width="1.42578125" style="1" customWidth="1"/>
    <col min="13325" max="13568" width="9.140625" style="1"/>
    <col min="13569" max="13569" width="2.28515625" style="1" customWidth="1"/>
    <col min="13570" max="13570" width="0" style="1" hidden="1" customWidth="1"/>
    <col min="13571" max="13571" width="11.7109375" style="1" customWidth="1"/>
    <col min="13572" max="13572" width="6.5703125" style="1" customWidth="1"/>
    <col min="13573" max="13573" width="9.28515625" style="1" customWidth="1"/>
    <col min="13574" max="13574" width="7.42578125" style="1" customWidth="1"/>
    <col min="13575" max="13575" width="11.140625" style="1" customWidth="1"/>
    <col min="13576" max="13576" width="14.85546875" style="1" customWidth="1"/>
    <col min="13577" max="13577" width="18.5703125" style="1" customWidth="1"/>
    <col min="13578" max="13578" width="5" style="1" customWidth="1"/>
    <col min="13579" max="13579" width="0.85546875" style="1" customWidth="1"/>
    <col min="13580" max="13580" width="1.42578125" style="1" customWidth="1"/>
    <col min="13581" max="13824" width="9.140625" style="1"/>
    <col min="13825" max="13825" width="2.28515625" style="1" customWidth="1"/>
    <col min="13826" max="13826" width="0" style="1" hidden="1" customWidth="1"/>
    <col min="13827" max="13827" width="11.7109375" style="1" customWidth="1"/>
    <col min="13828" max="13828" width="6.5703125" style="1" customWidth="1"/>
    <col min="13829" max="13829" width="9.28515625" style="1" customWidth="1"/>
    <col min="13830" max="13830" width="7.42578125" style="1" customWidth="1"/>
    <col min="13831" max="13831" width="11.140625" style="1" customWidth="1"/>
    <col min="13832" max="13832" width="14.85546875" style="1" customWidth="1"/>
    <col min="13833" max="13833" width="18.5703125" style="1" customWidth="1"/>
    <col min="13834" max="13834" width="5" style="1" customWidth="1"/>
    <col min="13835" max="13835" width="0.85546875" style="1" customWidth="1"/>
    <col min="13836" max="13836" width="1.42578125" style="1" customWidth="1"/>
    <col min="13837" max="14080" width="9.140625" style="1"/>
    <col min="14081" max="14081" width="2.28515625" style="1" customWidth="1"/>
    <col min="14082" max="14082" width="0" style="1" hidden="1" customWidth="1"/>
    <col min="14083" max="14083" width="11.7109375" style="1" customWidth="1"/>
    <col min="14084" max="14084" width="6.5703125" style="1" customWidth="1"/>
    <col min="14085" max="14085" width="9.28515625" style="1" customWidth="1"/>
    <col min="14086" max="14086" width="7.42578125" style="1" customWidth="1"/>
    <col min="14087" max="14087" width="11.140625" style="1" customWidth="1"/>
    <col min="14088" max="14088" width="14.85546875" style="1" customWidth="1"/>
    <col min="14089" max="14089" width="18.5703125" style="1" customWidth="1"/>
    <col min="14090" max="14090" width="5" style="1" customWidth="1"/>
    <col min="14091" max="14091" width="0.85546875" style="1" customWidth="1"/>
    <col min="14092" max="14092" width="1.42578125" style="1" customWidth="1"/>
    <col min="14093" max="14336" width="9.140625" style="1"/>
    <col min="14337" max="14337" width="2.28515625" style="1" customWidth="1"/>
    <col min="14338" max="14338" width="0" style="1" hidden="1" customWidth="1"/>
    <col min="14339" max="14339" width="11.7109375" style="1" customWidth="1"/>
    <col min="14340" max="14340" width="6.5703125" style="1" customWidth="1"/>
    <col min="14341" max="14341" width="9.28515625" style="1" customWidth="1"/>
    <col min="14342" max="14342" width="7.42578125" style="1" customWidth="1"/>
    <col min="14343" max="14343" width="11.140625" style="1" customWidth="1"/>
    <col min="14344" max="14344" width="14.85546875" style="1" customWidth="1"/>
    <col min="14345" max="14345" width="18.5703125" style="1" customWidth="1"/>
    <col min="14346" max="14346" width="5" style="1" customWidth="1"/>
    <col min="14347" max="14347" width="0.85546875" style="1" customWidth="1"/>
    <col min="14348" max="14348" width="1.42578125" style="1" customWidth="1"/>
    <col min="14349" max="14592" width="9.140625" style="1"/>
    <col min="14593" max="14593" width="2.28515625" style="1" customWidth="1"/>
    <col min="14594" max="14594" width="0" style="1" hidden="1" customWidth="1"/>
    <col min="14595" max="14595" width="11.7109375" style="1" customWidth="1"/>
    <col min="14596" max="14596" width="6.5703125" style="1" customWidth="1"/>
    <col min="14597" max="14597" width="9.28515625" style="1" customWidth="1"/>
    <col min="14598" max="14598" width="7.42578125" style="1" customWidth="1"/>
    <col min="14599" max="14599" width="11.140625" style="1" customWidth="1"/>
    <col min="14600" max="14600" width="14.85546875" style="1" customWidth="1"/>
    <col min="14601" max="14601" width="18.5703125" style="1" customWidth="1"/>
    <col min="14602" max="14602" width="5" style="1" customWidth="1"/>
    <col min="14603" max="14603" width="0.85546875" style="1" customWidth="1"/>
    <col min="14604" max="14604" width="1.42578125" style="1" customWidth="1"/>
    <col min="14605" max="14848" width="9.140625" style="1"/>
    <col min="14849" max="14849" width="2.28515625" style="1" customWidth="1"/>
    <col min="14850" max="14850" width="0" style="1" hidden="1" customWidth="1"/>
    <col min="14851" max="14851" width="11.7109375" style="1" customWidth="1"/>
    <col min="14852" max="14852" width="6.5703125" style="1" customWidth="1"/>
    <col min="14853" max="14853" width="9.28515625" style="1" customWidth="1"/>
    <col min="14854" max="14854" width="7.42578125" style="1" customWidth="1"/>
    <col min="14855" max="14855" width="11.140625" style="1" customWidth="1"/>
    <col min="14856" max="14856" width="14.85546875" style="1" customWidth="1"/>
    <col min="14857" max="14857" width="18.5703125" style="1" customWidth="1"/>
    <col min="14858" max="14858" width="5" style="1" customWidth="1"/>
    <col min="14859" max="14859" width="0.85546875" style="1" customWidth="1"/>
    <col min="14860" max="14860" width="1.42578125" style="1" customWidth="1"/>
    <col min="14861" max="15104" width="9.140625" style="1"/>
    <col min="15105" max="15105" width="2.28515625" style="1" customWidth="1"/>
    <col min="15106" max="15106" width="0" style="1" hidden="1" customWidth="1"/>
    <col min="15107" max="15107" width="11.7109375" style="1" customWidth="1"/>
    <col min="15108" max="15108" width="6.5703125" style="1" customWidth="1"/>
    <col min="15109" max="15109" width="9.28515625" style="1" customWidth="1"/>
    <col min="15110" max="15110" width="7.42578125" style="1" customWidth="1"/>
    <col min="15111" max="15111" width="11.140625" style="1" customWidth="1"/>
    <col min="15112" max="15112" width="14.85546875" style="1" customWidth="1"/>
    <col min="15113" max="15113" width="18.5703125" style="1" customWidth="1"/>
    <col min="15114" max="15114" width="5" style="1" customWidth="1"/>
    <col min="15115" max="15115" width="0.85546875" style="1" customWidth="1"/>
    <col min="15116" max="15116" width="1.42578125" style="1" customWidth="1"/>
    <col min="15117" max="15360" width="9.140625" style="1"/>
    <col min="15361" max="15361" width="2.28515625" style="1" customWidth="1"/>
    <col min="15362" max="15362" width="0" style="1" hidden="1" customWidth="1"/>
    <col min="15363" max="15363" width="11.7109375" style="1" customWidth="1"/>
    <col min="15364" max="15364" width="6.5703125" style="1" customWidth="1"/>
    <col min="15365" max="15365" width="9.28515625" style="1" customWidth="1"/>
    <col min="15366" max="15366" width="7.42578125" style="1" customWidth="1"/>
    <col min="15367" max="15367" width="11.140625" style="1" customWidth="1"/>
    <col min="15368" max="15368" width="14.85546875" style="1" customWidth="1"/>
    <col min="15369" max="15369" width="18.5703125" style="1" customWidth="1"/>
    <col min="15370" max="15370" width="5" style="1" customWidth="1"/>
    <col min="15371" max="15371" width="0.85546875" style="1" customWidth="1"/>
    <col min="15372" max="15372" width="1.42578125" style="1" customWidth="1"/>
    <col min="15373" max="15616" width="9.140625" style="1"/>
    <col min="15617" max="15617" width="2.28515625" style="1" customWidth="1"/>
    <col min="15618" max="15618" width="0" style="1" hidden="1" customWidth="1"/>
    <col min="15619" max="15619" width="11.7109375" style="1" customWidth="1"/>
    <col min="15620" max="15620" width="6.5703125" style="1" customWidth="1"/>
    <col min="15621" max="15621" width="9.28515625" style="1" customWidth="1"/>
    <col min="15622" max="15622" width="7.42578125" style="1" customWidth="1"/>
    <col min="15623" max="15623" width="11.140625" style="1" customWidth="1"/>
    <col min="15624" max="15624" width="14.85546875" style="1" customWidth="1"/>
    <col min="15625" max="15625" width="18.5703125" style="1" customWidth="1"/>
    <col min="15626" max="15626" width="5" style="1" customWidth="1"/>
    <col min="15627" max="15627" width="0.85546875" style="1" customWidth="1"/>
    <col min="15628" max="15628" width="1.42578125" style="1" customWidth="1"/>
    <col min="15629" max="15872" width="9.140625" style="1"/>
    <col min="15873" max="15873" width="2.28515625" style="1" customWidth="1"/>
    <col min="15874" max="15874" width="0" style="1" hidden="1" customWidth="1"/>
    <col min="15875" max="15875" width="11.7109375" style="1" customWidth="1"/>
    <col min="15876" max="15876" width="6.5703125" style="1" customWidth="1"/>
    <col min="15877" max="15877" width="9.28515625" style="1" customWidth="1"/>
    <col min="15878" max="15878" width="7.42578125" style="1" customWidth="1"/>
    <col min="15879" max="15879" width="11.140625" style="1" customWidth="1"/>
    <col min="15880" max="15880" width="14.85546875" style="1" customWidth="1"/>
    <col min="15881" max="15881" width="18.5703125" style="1" customWidth="1"/>
    <col min="15882" max="15882" width="5" style="1" customWidth="1"/>
    <col min="15883" max="15883" width="0.85546875" style="1" customWidth="1"/>
    <col min="15884" max="15884" width="1.42578125" style="1" customWidth="1"/>
    <col min="15885" max="16128" width="9.140625" style="1"/>
    <col min="16129" max="16129" width="2.28515625" style="1" customWidth="1"/>
    <col min="16130" max="16130" width="0" style="1" hidden="1" customWidth="1"/>
    <col min="16131" max="16131" width="11.7109375" style="1" customWidth="1"/>
    <col min="16132" max="16132" width="6.5703125" style="1" customWidth="1"/>
    <col min="16133" max="16133" width="9.28515625" style="1" customWidth="1"/>
    <col min="16134" max="16134" width="7.42578125" style="1" customWidth="1"/>
    <col min="16135" max="16135" width="11.140625" style="1" customWidth="1"/>
    <col min="16136" max="16136" width="14.85546875" style="1" customWidth="1"/>
    <col min="16137" max="16137" width="18.5703125" style="1" customWidth="1"/>
    <col min="16138" max="16138" width="5" style="1" customWidth="1"/>
    <col min="16139" max="16139" width="0.85546875" style="1" customWidth="1"/>
    <col min="16140" max="16140" width="1.42578125" style="1" customWidth="1"/>
    <col min="16141" max="16384" width="9.140625" style="1"/>
  </cols>
  <sheetData>
    <row r="1" spans="2:10" ht="12" customHeight="1" x14ac:dyDescent="0.25"/>
    <row r="2" spans="2:10" ht="74.099999999999994" customHeight="1" x14ac:dyDescent="0.25"/>
    <row r="3" spans="2:10" ht="52.9" customHeight="1" x14ac:dyDescent="0.25">
      <c r="D3" s="323"/>
      <c r="E3" s="323"/>
      <c r="F3" s="323"/>
    </row>
    <row r="4" spans="2:10" ht="8.1" customHeight="1" x14ac:dyDescent="0.25"/>
    <row r="5" spans="2:10" ht="12.4" customHeight="1" x14ac:dyDescent="0.25">
      <c r="C5" s="2"/>
      <c r="D5" s="3"/>
      <c r="E5" s="3"/>
      <c r="F5" s="3"/>
      <c r="G5" s="3"/>
      <c r="H5" s="3"/>
      <c r="I5" s="4"/>
    </row>
    <row r="6" spans="2:10" ht="17.100000000000001" customHeight="1" x14ac:dyDescent="0.25">
      <c r="C6" s="334" t="s">
        <v>197</v>
      </c>
      <c r="D6" s="335"/>
      <c r="E6" s="335"/>
      <c r="F6" s="335"/>
      <c r="G6" s="335"/>
      <c r="I6" s="5"/>
    </row>
    <row r="7" spans="2:10" ht="5.0999999999999996" customHeight="1" x14ac:dyDescent="0.25">
      <c r="C7" s="25"/>
      <c r="D7" s="22"/>
      <c r="E7" s="22"/>
      <c r="F7" s="22"/>
      <c r="G7" s="22"/>
      <c r="I7" s="5"/>
    </row>
    <row r="8" spans="2:10" ht="17.100000000000001" customHeight="1" x14ac:dyDescent="0.25">
      <c r="C8" s="334" t="s">
        <v>198</v>
      </c>
      <c r="D8" s="335"/>
      <c r="E8" s="335"/>
      <c r="F8" s="335"/>
      <c r="G8" s="335"/>
      <c r="I8" s="5"/>
    </row>
    <row r="9" spans="2:10" ht="3.95" customHeight="1" x14ac:dyDescent="0.25">
      <c r="C9" s="25"/>
      <c r="D9" s="22"/>
      <c r="E9" s="22"/>
      <c r="F9" s="22"/>
      <c r="G9" s="22"/>
      <c r="I9" s="5"/>
    </row>
    <row r="10" spans="2:10" ht="17.100000000000001" customHeight="1" x14ac:dyDescent="0.25">
      <c r="C10" s="334" t="s">
        <v>202</v>
      </c>
      <c r="D10" s="335"/>
      <c r="E10" s="335"/>
      <c r="F10" s="335"/>
      <c r="G10" s="335"/>
      <c r="I10" s="5"/>
    </row>
    <row r="11" spans="2:10" ht="4.5" customHeight="1" x14ac:dyDescent="0.25">
      <c r="C11" s="6"/>
      <c r="D11" s="7"/>
      <c r="E11" s="7"/>
      <c r="F11" s="7"/>
      <c r="G11" s="7"/>
      <c r="H11" s="7"/>
      <c r="I11" s="8"/>
    </row>
    <row r="12" spans="2:10" ht="15.2" customHeight="1" x14ac:dyDescent="0.25"/>
    <row r="13" spans="2:10" ht="45.6" customHeight="1" x14ac:dyDescent="0.25">
      <c r="B13" s="326" t="s">
        <v>0</v>
      </c>
      <c r="C13" s="327"/>
      <c r="D13" s="327"/>
      <c r="E13" s="327"/>
      <c r="F13" s="327"/>
      <c r="G13" s="327"/>
      <c r="H13" s="327"/>
      <c r="I13" s="327"/>
      <c r="J13" s="327"/>
    </row>
    <row r="14" spans="2:10" ht="12.75" customHeight="1" x14ac:dyDescent="0.25">
      <c r="B14" s="328" t="s">
        <v>1</v>
      </c>
      <c r="C14" s="329"/>
      <c r="D14" s="328" t="s">
        <v>2</v>
      </c>
      <c r="E14" s="329"/>
      <c r="F14" s="328" t="s">
        <v>3</v>
      </c>
      <c r="G14" s="329"/>
      <c r="H14" s="11" t="s">
        <v>4</v>
      </c>
      <c r="I14" s="328" t="s">
        <v>5</v>
      </c>
      <c r="J14" s="329"/>
    </row>
    <row r="15" spans="2:10" ht="12.75" customHeight="1" x14ac:dyDescent="0.25">
      <c r="B15" s="330">
        <v>1</v>
      </c>
      <c r="C15" s="329"/>
      <c r="D15" s="330" t="s">
        <v>6</v>
      </c>
      <c r="E15" s="329"/>
      <c r="F15" s="331">
        <v>175459.46</v>
      </c>
      <c r="G15" s="329"/>
      <c r="H15" s="12" t="s">
        <v>7</v>
      </c>
      <c r="I15" s="330" t="s">
        <v>86</v>
      </c>
      <c r="J15" s="329"/>
    </row>
    <row r="16" spans="2:10" ht="12.75" customHeight="1" x14ac:dyDescent="0.25">
      <c r="B16" s="330">
        <v>2</v>
      </c>
      <c r="C16" s="329"/>
      <c r="D16" s="330" t="s">
        <v>9</v>
      </c>
      <c r="E16" s="329"/>
      <c r="F16" s="331">
        <v>169929.53</v>
      </c>
      <c r="G16" s="329"/>
      <c r="H16" s="12" t="s">
        <v>10</v>
      </c>
      <c r="I16" s="330" t="s">
        <v>86</v>
      </c>
      <c r="J16" s="329"/>
    </row>
    <row r="17" spans="1:13" ht="12.75" customHeight="1" x14ac:dyDescent="0.25">
      <c r="B17" s="330">
        <v>3</v>
      </c>
      <c r="C17" s="329"/>
      <c r="D17" s="330" t="s">
        <v>11</v>
      </c>
      <c r="E17" s="329"/>
      <c r="F17" s="331">
        <v>176766.56</v>
      </c>
      <c r="G17" s="329"/>
      <c r="H17" s="12" t="s">
        <v>12</v>
      </c>
      <c r="I17" s="330" t="s">
        <v>86</v>
      </c>
      <c r="J17" s="329"/>
    </row>
    <row r="18" spans="1:13" x14ac:dyDescent="0.25">
      <c r="B18" s="328"/>
      <c r="C18" s="329"/>
      <c r="D18" s="328" t="s">
        <v>194</v>
      </c>
      <c r="E18" s="329"/>
      <c r="F18" s="332">
        <f>SUM(F15:F17)</f>
        <v>522155.55</v>
      </c>
      <c r="G18" s="329"/>
      <c r="H18" s="11"/>
      <c r="I18" s="328"/>
      <c r="J18" s="329"/>
    </row>
    <row r="19" spans="1:13" ht="45.6" customHeight="1" x14ac:dyDescent="0.25">
      <c r="B19" s="326" t="s">
        <v>13</v>
      </c>
      <c r="C19" s="327"/>
      <c r="D19" s="327"/>
      <c r="E19" s="327"/>
      <c r="F19" s="327"/>
      <c r="G19" s="327"/>
      <c r="H19" s="327"/>
      <c r="I19" s="327"/>
      <c r="J19" s="327"/>
      <c r="M19" s="21"/>
    </row>
    <row r="20" spans="1:13" ht="12.75" customHeight="1" x14ac:dyDescent="0.25">
      <c r="B20" s="328" t="s">
        <v>1</v>
      </c>
      <c r="C20" s="329"/>
      <c r="D20" s="328" t="s">
        <v>2</v>
      </c>
      <c r="E20" s="329"/>
      <c r="F20" s="328" t="s">
        <v>3</v>
      </c>
      <c r="G20" s="329"/>
      <c r="H20" s="11" t="s">
        <v>4</v>
      </c>
      <c r="I20" s="328" t="s">
        <v>5</v>
      </c>
      <c r="J20" s="329"/>
    </row>
    <row r="21" spans="1:13" ht="12.75" customHeight="1" x14ac:dyDescent="0.25">
      <c r="B21" s="330">
        <v>1</v>
      </c>
      <c r="C21" s="329"/>
      <c r="D21" s="330" t="s">
        <v>228</v>
      </c>
      <c r="E21" s="329"/>
      <c r="F21" s="331">
        <v>78</v>
      </c>
      <c r="G21" s="329"/>
      <c r="H21" s="12" t="s">
        <v>14</v>
      </c>
      <c r="I21" s="330" t="s">
        <v>87</v>
      </c>
      <c r="J21" s="329"/>
    </row>
    <row r="22" spans="1:13" ht="12.75" customHeight="1" x14ac:dyDescent="0.25">
      <c r="B22" s="330">
        <v>2</v>
      </c>
      <c r="C22" s="329"/>
      <c r="D22" s="330" t="s">
        <v>229</v>
      </c>
      <c r="E22" s="329"/>
      <c r="F22" s="331">
        <v>78</v>
      </c>
      <c r="G22" s="329"/>
      <c r="H22" s="12" t="s">
        <v>60</v>
      </c>
      <c r="I22" s="330" t="s">
        <v>88</v>
      </c>
      <c r="J22" s="329"/>
    </row>
    <row r="23" spans="1:13" ht="12.75" customHeight="1" x14ac:dyDescent="0.25">
      <c r="B23" s="330">
        <v>3</v>
      </c>
      <c r="C23" s="329"/>
      <c r="D23" s="330" t="s">
        <v>230</v>
      </c>
      <c r="E23" s="329"/>
      <c r="F23" s="331">
        <v>78</v>
      </c>
      <c r="G23" s="329"/>
      <c r="H23" s="12" t="s">
        <v>60</v>
      </c>
      <c r="I23" s="330" t="s">
        <v>89</v>
      </c>
      <c r="J23" s="329"/>
    </row>
    <row r="24" spans="1:13" ht="12.75" customHeight="1" x14ac:dyDescent="0.25">
      <c r="B24" s="330">
        <v>4</v>
      </c>
      <c r="C24" s="329"/>
      <c r="D24" s="330" t="s">
        <v>231</v>
      </c>
      <c r="E24" s="329"/>
      <c r="F24" s="331">
        <v>168</v>
      </c>
      <c r="G24" s="329"/>
      <c r="H24" s="12" t="s">
        <v>24</v>
      </c>
      <c r="I24" s="330" t="s">
        <v>89</v>
      </c>
      <c r="J24" s="329"/>
    </row>
    <row r="25" spans="1:13" x14ac:dyDescent="0.25">
      <c r="B25" s="328"/>
      <c r="C25" s="329"/>
      <c r="D25" s="328" t="s">
        <v>194</v>
      </c>
      <c r="E25" s="329"/>
      <c r="F25" s="332">
        <v>402</v>
      </c>
      <c r="G25" s="329"/>
      <c r="H25" s="11"/>
      <c r="I25" s="328"/>
      <c r="J25" s="329"/>
    </row>
    <row r="26" spans="1:13" ht="45.6" customHeight="1" x14ac:dyDescent="0.25">
      <c r="B26" s="326" t="s">
        <v>26</v>
      </c>
      <c r="C26" s="327"/>
      <c r="D26" s="327"/>
      <c r="E26" s="327"/>
      <c r="F26" s="327"/>
      <c r="G26" s="327"/>
      <c r="H26" s="327"/>
      <c r="I26" s="327"/>
      <c r="J26" s="327"/>
    </row>
    <row r="27" spans="1:13" ht="12.75" customHeight="1" x14ac:dyDescent="0.25">
      <c r="A27" s="9"/>
      <c r="B27" s="328" t="s">
        <v>1</v>
      </c>
      <c r="C27" s="329"/>
      <c r="D27" s="328" t="s">
        <v>2</v>
      </c>
      <c r="E27" s="329"/>
      <c r="F27" s="328" t="s">
        <v>3</v>
      </c>
      <c r="G27" s="329"/>
      <c r="H27" s="11" t="s">
        <v>4</v>
      </c>
      <c r="I27" s="328" t="s">
        <v>5</v>
      </c>
      <c r="J27" s="329"/>
    </row>
    <row r="28" spans="1:13" ht="12.75" customHeight="1" x14ac:dyDescent="0.25">
      <c r="A28" s="9"/>
      <c r="B28" s="330">
        <v>1</v>
      </c>
      <c r="C28" s="329"/>
      <c r="D28" s="330" t="s">
        <v>211</v>
      </c>
      <c r="E28" s="329"/>
      <c r="F28" s="331">
        <v>91</v>
      </c>
      <c r="G28" s="329"/>
      <c r="H28" s="12" t="s">
        <v>14</v>
      </c>
      <c r="I28" s="330" t="s">
        <v>87</v>
      </c>
      <c r="J28" s="329"/>
    </row>
    <row r="29" spans="1:13" ht="12.75" customHeight="1" x14ac:dyDescent="0.25">
      <c r="A29" s="9"/>
      <c r="B29" s="330">
        <v>2</v>
      </c>
      <c r="C29" s="329"/>
      <c r="D29" s="330" t="s">
        <v>212</v>
      </c>
      <c r="E29" s="329"/>
      <c r="F29" s="331">
        <v>40</v>
      </c>
      <c r="G29" s="329"/>
      <c r="H29" s="12" t="s">
        <v>60</v>
      </c>
      <c r="I29" s="330" t="s">
        <v>88</v>
      </c>
      <c r="J29" s="329"/>
    </row>
    <row r="30" spans="1:13" ht="12.75" customHeight="1" x14ac:dyDescent="0.25">
      <c r="A30" s="9"/>
      <c r="B30" s="330">
        <v>3</v>
      </c>
      <c r="C30" s="329"/>
      <c r="D30" s="330" t="s">
        <v>213</v>
      </c>
      <c r="E30" s="329"/>
      <c r="F30" s="331">
        <v>73.25</v>
      </c>
      <c r="G30" s="329"/>
      <c r="H30" s="12" t="s">
        <v>24</v>
      </c>
      <c r="I30" s="330" t="s">
        <v>89</v>
      </c>
      <c r="J30" s="329"/>
    </row>
    <row r="31" spans="1:13" x14ac:dyDescent="0.25">
      <c r="A31" s="9"/>
      <c r="B31" s="328"/>
      <c r="C31" s="329"/>
      <c r="D31" s="328" t="s">
        <v>194</v>
      </c>
      <c r="E31" s="329"/>
      <c r="F31" s="332">
        <v>204.25</v>
      </c>
      <c r="G31" s="329"/>
      <c r="H31" s="11"/>
      <c r="I31" s="328"/>
      <c r="J31" s="329"/>
    </row>
    <row r="32" spans="1:13" ht="45.6" customHeight="1" x14ac:dyDescent="0.25">
      <c r="B32" s="326" t="s">
        <v>27</v>
      </c>
      <c r="C32" s="327"/>
      <c r="D32" s="327"/>
      <c r="E32" s="327"/>
      <c r="F32" s="327"/>
      <c r="G32" s="327"/>
      <c r="H32" s="327"/>
      <c r="I32" s="327"/>
      <c r="J32" s="327"/>
    </row>
    <row r="33" spans="1:10" ht="12.75" customHeight="1" x14ac:dyDescent="0.25">
      <c r="A33" s="9"/>
      <c r="B33" s="328" t="s">
        <v>1</v>
      </c>
      <c r="C33" s="329"/>
      <c r="D33" s="328" t="s">
        <v>2</v>
      </c>
      <c r="E33" s="329"/>
      <c r="F33" s="328" t="s">
        <v>3</v>
      </c>
      <c r="G33" s="329"/>
      <c r="H33" s="11" t="s">
        <v>4</v>
      </c>
      <c r="I33" s="328" t="s">
        <v>5</v>
      </c>
      <c r="J33" s="329"/>
    </row>
    <row r="34" spans="1:10" ht="12.75" customHeight="1" x14ac:dyDescent="0.25">
      <c r="A34" s="9"/>
      <c r="B34" s="330">
        <v>1</v>
      </c>
      <c r="C34" s="329"/>
      <c r="D34" s="330" t="s">
        <v>214</v>
      </c>
      <c r="E34" s="329"/>
      <c r="F34" s="331">
        <v>30</v>
      </c>
      <c r="G34" s="329"/>
      <c r="H34" s="12" t="s">
        <v>60</v>
      </c>
      <c r="I34" s="330" t="s">
        <v>88</v>
      </c>
      <c r="J34" s="329"/>
    </row>
    <row r="35" spans="1:10" x14ac:dyDescent="0.25">
      <c r="A35" s="9"/>
      <c r="B35" s="328"/>
      <c r="C35" s="329"/>
      <c r="D35" s="328" t="s">
        <v>194</v>
      </c>
      <c r="E35" s="329"/>
      <c r="F35" s="332">
        <v>30</v>
      </c>
      <c r="G35" s="329"/>
      <c r="H35" s="11"/>
      <c r="I35" s="328"/>
      <c r="J35" s="329"/>
    </row>
    <row r="36" spans="1:10" ht="45.6" customHeight="1" x14ac:dyDescent="0.25">
      <c r="B36" s="326" t="s">
        <v>90</v>
      </c>
      <c r="C36" s="327"/>
      <c r="D36" s="327"/>
      <c r="E36" s="327"/>
      <c r="F36" s="327"/>
      <c r="G36" s="327"/>
      <c r="H36" s="327"/>
      <c r="I36" s="327"/>
      <c r="J36" s="327"/>
    </row>
    <row r="37" spans="1:10" ht="12.75" customHeight="1" x14ac:dyDescent="0.25">
      <c r="B37" s="328" t="s">
        <v>1</v>
      </c>
      <c r="C37" s="329"/>
      <c r="D37" s="328" t="s">
        <v>2</v>
      </c>
      <c r="E37" s="329"/>
      <c r="F37" s="328" t="s">
        <v>3</v>
      </c>
      <c r="G37" s="329"/>
      <c r="H37" s="11" t="s">
        <v>4</v>
      </c>
      <c r="I37" s="328" t="s">
        <v>5</v>
      </c>
      <c r="J37" s="329"/>
    </row>
    <row r="38" spans="1:10" ht="12.75" customHeight="1" x14ac:dyDescent="0.25">
      <c r="B38" s="330">
        <v>1</v>
      </c>
      <c r="C38" s="329"/>
      <c r="D38" s="330" t="s">
        <v>91</v>
      </c>
      <c r="E38" s="329"/>
      <c r="F38" s="331">
        <v>5217.7700000000004</v>
      </c>
      <c r="G38" s="329"/>
      <c r="H38" s="12" t="s">
        <v>30</v>
      </c>
      <c r="I38" s="330" t="s">
        <v>92</v>
      </c>
      <c r="J38" s="329"/>
    </row>
    <row r="39" spans="1:10" ht="12.75" customHeight="1" x14ac:dyDescent="0.25">
      <c r="B39" s="330">
        <v>2</v>
      </c>
      <c r="C39" s="329"/>
      <c r="D39" s="330" t="s">
        <v>91</v>
      </c>
      <c r="E39" s="329"/>
      <c r="F39" s="331">
        <v>5086.91</v>
      </c>
      <c r="G39" s="329"/>
      <c r="H39" s="12" t="s">
        <v>53</v>
      </c>
      <c r="I39" s="330" t="s">
        <v>92</v>
      </c>
      <c r="J39" s="329"/>
    </row>
    <row r="40" spans="1:10" ht="12.75" customHeight="1" x14ac:dyDescent="0.25">
      <c r="B40" s="330">
        <v>3</v>
      </c>
      <c r="C40" s="329"/>
      <c r="D40" s="330" t="s">
        <v>91</v>
      </c>
      <c r="E40" s="329"/>
      <c r="F40" s="331">
        <v>5070.3100000000004</v>
      </c>
      <c r="G40" s="329"/>
      <c r="H40" s="12" t="s">
        <v>93</v>
      </c>
      <c r="I40" s="330" t="s">
        <v>92</v>
      </c>
      <c r="J40" s="329"/>
    </row>
    <row r="41" spans="1:10" x14ac:dyDescent="0.25">
      <c r="B41" s="328"/>
      <c r="C41" s="329"/>
      <c r="D41" s="328" t="s">
        <v>194</v>
      </c>
      <c r="E41" s="329"/>
      <c r="F41" s="332">
        <v>15374.990000000002</v>
      </c>
      <c r="G41" s="329"/>
      <c r="H41" s="11"/>
      <c r="I41" s="328"/>
      <c r="J41" s="329"/>
    </row>
    <row r="42" spans="1:10" ht="45.6" customHeight="1" x14ac:dyDescent="0.25">
      <c r="B42" s="326" t="s">
        <v>94</v>
      </c>
      <c r="C42" s="327"/>
      <c r="D42" s="327"/>
      <c r="E42" s="327"/>
      <c r="F42" s="327"/>
      <c r="G42" s="327"/>
      <c r="H42" s="327"/>
      <c r="I42" s="327"/>
      <c r="J42" s="327"/>
    </row>
    <row r="43" spans="1:10" ht="12.75" customHeight="1" x14ac:dyDescent="0.25">
      <c r="A43" s="9"/>
      <c r="B43" s="328" t="s">
        <v>1</v>
      </c>
      <c r="C43" s="329"/>
      <c r="D43" s="328" t="s">
        <v>2</v>
      </c>
      <c r="E43" s="329"/>
      <c r="F43" s="328" t="s">
        <v>3</v>
      </c>
      <c r="G43" s="329"/>
      <c r="H43" s="11" t="s">
        <v>4</v>
      </c>
      <c r="I43" s="328" t="s">
        <v>5</v>
      </c>
      <c r="J43" s="329"/>
    </row>
    <row r="44" spans="1:10" ht="12.75" customHeight="1" x14ac:dyDescent="0.25">
      <c r="A44" s="9"/>
      <c r="B44" s="330">
        <v>1</v>
      </c>
      <c r="C44" s="329"/>
      <c r="D44" s="330" t="s">
        <v>95</v>
      </c>
      <c r="E44" s="329"/>
      <c r="F44" s="331">
        <v>347.77</v>
      </c>
      <c r="G44" s="329"/>
      <c r="H44" s="12" t="s">
        <v>30</v>
      </c>
      <c r="I44" s="330" t="s">
        <v>96</v>
      </c>
      <c r="J44" s="329"/>
    </row>
    <row r="45" spans="1:10" ht="12.75" customHeight="1" x14ac:dyDescent="0.25">
      <c r="A45" s="9"/>
      <c r="B45" s="330">
        <v>2</v>
      </c>
      <c r="C45" s="329"/>
      <c r="D45" s="330" t="s">
        <v>95</v>
      </c>
      <c r="E45" s="329"/>
      <c r="F45" s="331">
        <v>354.67</v>
      </c>
      <c r="G45" s="329"/>
      <c r="H45" s="12" t="s">
        <v>97</v>
      </c>
      <c r="I45" s="330" t="s">
        <v>96</v>
      </c>
      <c r="J45" s="329"/>
    </row>
    <row r="46" spans="1:10" ht="12.75" customHeight="1" x14ac:dyDescent="0.25">
      <c r="A46" s="9"/>
      <c r="B46" s="330">
        <v>3</v>
      </c>
      <c r="C46" s="329"/>
      <c r="D46" s="330" t="s">
        <v>95</v>
      </c>
      <c r="E46" s="329"/>
      <c r="F46" s="331">
        <v>380.59</v>
      </c>
      <c r="G46" s="329"/>
      <c r="H46" s="12" t="s">
        <v>56</v>
      </c>
      <c r="I46" s="330" t="s">
        <v>96</v>
      </c>
      <c r="J46" s="329"/>
    </row>
    <row r="47" spans="1:10" x14ac:dyDescent="0.25">
      <c r="A47" s="9"/>
      <c r="B47" s="328"/>
      <c r="C47" s="329"/>
      <c r="D47" s="328" t="s">
        <v>194</v>
      </c>
      <c r="E47" s="329"/>
      <c r="F47" s="332">
        <v>1083.03</v>
      </c>
      <c r="G47" s="329"/>
      <c r="H47" s="11"/>
      <c r="I47" s="328"/>
      <c r="J47" s="329"/>
    </row>
    <row r="48" spans="1:10" ht="45.6" customHeight="1" x14ac:dyDescent="0.25">
      <c r="B48" s="326" t="s">
        <v>98</v>
      </c>
      <c r="C48" s="327"/>
      <c r="D48" s="327"/>
      <c r="E48" s="327"/>
      <c r="F48" s="327"/>
      <c r="G48" s="327"/>
      <c r="H48" s="327"/>
      <c r="I48" s="327"/>
      <c r="J48" s="327"/>
    </row>
    <row r="49" spans="1:10" ht="12.75" customHeight="1" x14ac:dyDescent="0.25">
      <c r="A49" s="9"/>
      <c r="B49" s="328" t="s">
        <v>1</v>
      </c>
      <c r="C49" s="329"/>
      <c r="D49" s="328" t="s">
        <v>2</v>
      </c>
      <c r="E49" s="329"/>
      <c r="F49" s="328" t="s">
        <v>3</v>
      </c>
      <c r="G49" s="329"/>
      <c r="H49" s="11" t="s">
        <v>4</v>
      </c>
      <c r="I49" s="328" t="s">
        <v>5</v>
      </c>
      <c r="J49" s="329"/>
    </row>
    <row r="50" spans="1:10" ht="12.75" customHeight="1" x14ac:dyDescent="0.25">
      <c r="A50" s="9"/>
      <c r="B50" s="330">
        <v>1</v>
      </c>
      <c r="C50" s="329"/>
      <c r="D50" s="330" t="s">
        <v>99</v>
      </c>
      <c r="E50" s="329"/>
      <c r="F50" s="331">
        <v>285.77</v>
      </c>
      <c r="G50" s="329"/>
      <c r="H50" s="12" t="s">
        <v>30</v>
      </c>
      <c r="I50" s="330" t="s">
        <v>100</v>
      </c>
      <c r="J50" s="329"/>
    </row>
    <row r="51" spans="1:10" ht="12.75" customHeight="1" x14ac:dyDescent="0.25">
      <c r="A51" s="9"/>
      <c r="B51" s="330">
        <v>2</v>
      </c>
      <c r="C51" s="329"/>
      <c r="D51" s="330" t="s">
        <v>99</v>
      </c>
      <c r="E51" s="329"/>
      <c r="F51" s="331">
        <v>163.30000000000001</v>
      </c>
      <c r="G51" s="329"/>
      <c r="H51" s="12" t="s">
        <v>53</v>
      </c>
      <c r="I51" s="330" t="s">
        <v>100</v>
      </c>
      <c r="J51" s="329"/>
    </row>
    <row r="52" spans="1:10" x14ac:dyDescent="0.25">
      <c r="A52" s="9"/>
      <c r="B52" s="328"/>
      <c r="C52" s="329"/>
      <c r="D52" s="328" t="s">
        <v>194</v>
      </c>
      <c r="E52" s="329"/>
      <c r="F52" s="332">
        <v>449.07</v>
      </c>
      <c r="G52" s="329"/>
      <c r="H52" s="11"/>
      <c r="I52" s="328"/>
      <c r="J52" s="329"/>
    </row>
    <row r="53" spans="1:10" ht="45.6" customHeight="1" x14ac:dyDescent="0.25">
      <c r="B53" s="326" t="s">
        <v>101</v>
      </c>
      <c r="C53" s="327"/>
      <c r="D53" s="327"/>
      <c r="E53" s="327"/>
      <c r="F53" s="327"/>
      <c r="G53" s="327"/>
      <c r="H53" s="327"/>
      <c r="I53" s="327"/>
      <c r="J53" s="327"/>
    </row>
    <row r="54" spans="1:10" ht="12.75" customHeight="1" x14ac:dyDescent="0.25">
      <c r="A54" s="9"/>
      <c r="B54" s="328" t="s">
        <v>1</v>
      </c>
      <c r="C54" s="329"/>
      <c r="D54" s="328" t="s">
        <v>2</v>
      </c>
      <c r="E54" s="329"/>
      <c r="F54" s="328" t="s">
        <v>3</v>
      </c>
      <c r="G54" s="329"/>
      <c r="H54" s="11" t="s">
        <v>4</v>
      </c>
      <c r="I54" s="328" t="s">
        <v>5</v>
      </c>
      <c r="J54" s="329"/>
    </row>
    <row r="55" spans="1:10" ht="12.75" customHeight="1" x14ac:dyDescent="0.25">
      <c r="A55" s="9"/>
      <c r="B55" s="330">
        <v>1</v>
      </c>
      <c r="C55" s="329"/>
      <c r="D55" s="330" t="s">
        <v>102</v>
      </c>
      <c r="E55" s="329"/>
      <c r="F55" s="331">
        <v>11410.38</v>
      </c>
      <c r="G55" s="329"/>
      <c r="H55" s="12" t="s">
        <v>30</v>
      </c>
      <c r="I55" s="330" t="s">
        <v>103</v>
      </c>
      <c r="J55" s="329"/>
    </row>
    <row r="56" spans="1:10" ht="12.75" customHeight="1" x14ac:dyDescent="0.25">
      <c r="A56" s="9"/>
      <c r="B56" s="330">
        <v>2</v>
      </c>
      <c r="C56" s="329"/>
      <c r="D56" s="330" t="s">
        <v>102</v>
      </c>
      <c r="E56" s="329"/>
      <c r="F56" s="331">
        <v>8906.73</v>
      </c>
      <c r="G56" s="329"/>
      <c r="H56" s="12" t="s">
        <v>97</v>
      </c>
      <c r="I56" s="330" t="s">
        <v>103</v>
      </c>
      <c r="J56" s="329"/>
    </row>
    <row r="57" spans="1:10" x14ac:dyDescent="0.25">
      <c r="A57" s="9"/>
      <c r="B57" s="328"/>
      <c r="C57" s="329"/>
      <c r="D57" s="328" t="s">
        <v>194</v>
      </c>
      <c r="E57" s="329"/>
      <c r="F57" s="332">
        <v>20317.11</v>
      </c>
      <c r="G57" s="329"/>
      <c r="H57" s="11"/>
      <c r="I57" s="328"/>
      <c r="J57" s="329"/>
    </row>
    <row r="58" spans="1:10" ht="45.6" customHeight="1" x14ac:dyDescent="0.25">
      <c r="B58" s="326" t="s">
        <v>104</v>
      </c>
      <c r="C58" s="327"/>
      <c r="D58" s="327"/>
      <c r="E58" s="327"/>
      <c r="F58" s="327"/>
      <c r="G58" s="327"/>
      <c r="H58" s="327"/>
      <c r="I58" s="327"/>
      <c r="J58" s="327"/>
    </row>
    <row r="59" spans="1:10" ht="12.75" customHeight="1" x14ac:dyDescent="0.25">
      <c r="B59" s="328" t="s">
        <v>1</v>
      </c>
      <c r="C59" s="329"/>
      <c r="D59" s="328" t="s">
        <v>2</v>
      </c>
      <c r="E59" s="329"/>
      <c r="F59" s="328" t="s">
        <v>3</v>
      </c>
      <c r="G59" s="329"/>
      <c r="H59" s="11" t="s">
        <v>4</v>
      </c>
      <c r="I59" s="328" t="s">
        <v>5</v>
      </c>
      <c r="J59" s="329"/>
    </row>
    <row r="60" spans="1:10" ht="12.75" customHeight="1" x14ac:dyDescent="0.25">
      <c r="B60" s="330">
        <v>1</v>
      </c>
      <c r="C60" s="329"/>
      <c r="D60" s="330" t="s">
        <v>105</v>
      </c>
      <c r="E60" s="329"/>
      <c r="F60" s="331">
        <v>1893.78</v>
      </c>
      <c r="G60" s="329"/>
      <c r="H60" s="12" t="s">
        <v>30</v>
      </c>
      <c r="I60" s="330" t="s">
        <v>31</v>
      </c>
      <c r="J60" s="329"/>
    </row>
    <row r="61" spans="1:10" ht="12.75" customHeight="1" x14ac:dyDescent="0.25">
      <c r="B61" s="330">
        <v>2</v>
      </c>
      <c r="C61" s="329"/>
      <c r="D61" s="330" t="s">
        <v>105</v>
      </c>
      <c r="E61" s="329"/>
      <c r="F61" s="331">
        <v>1957.09</v>
      </c>
      <c r="G61" s="329"/>
      <c r="H61" s="12" t="s">
        <v>33</v>
      </c>
      <c r="I61" s="330" t="s">
        <v>31</v>
      </c>
      <c r="J61" s="329"/>
    </row>
    <row r="62" spans="1:10" ht="12.75" customHeight="1" x14ac:dyDescent="0.25">
      <c r="B62" s="330">
        <v>3</v>
      </c>
      <c r="C62" s="329"/>
      <c r="D62" s="330" t="s">
        <v>105</v>
      </c>
      <c r="E62" s="329"/>
      <c r="F62" s="331">
        <v>1953.93</v>
      </c>
      <c r="G62" s="329"/>
      <c r="H62" s="12" t="s">
        <v>35</v>
      </c>
      <c r="I62" s="330" t="s">
        <v>31</v>
      </c>
      <c r="J62" s="329"/>
    </row>
    <row r="63" spans="1:10" x14ac:dyDescent="0.25">
      <c r="B63" s="328"/>
      <c r="C63" s="329"/>
      <c r="D63" s="328" t="s">
        <v>194</v>
      </c>
      <c r="E63" s="329"/>
      <c r="F63" s="332">
        <v>5804.8</v>
      </c>
      <c r="G63" s="329"/>
      <c r="H63" s="11"/>
      <c r="I63" s="328"/>
      <c r="J63" s="329"/>
    </row>
    <row r="64" spans="1:10" ht="45.6" customHeight="1" x14ac:dyDescent="0.25">
      <c r="B64" s="326" t="s">
        <v>28</v>
      </c>
      <c r="C64" s="327"/>
      <c r="D64" s="327"/>
      <c r="E64" s="327"/>
      <c r="F64" s="327"/>
      <c r="G64" s="327"/>
      <c r="H64" s="327"/>
      <c r="I64" s="327"/>
      <c r="J64" s="327"/>
    </row>
    <row r="65" spans="1:10" ht="12.75" customHeight="1" x14ac:dyDescent="0.25">
      <c r="A65" s="9"/>
      <c r="B65" s="328" t="s">
        <v>1</v>
      </c>
      <c r="C65" s="329"/>
      <c r="D65" s="328" t="s">
        <v>2</v>
      </c>
      <c r="E65" s="329"/>
      <c r="F65" s="328" t="s">
        <v>3</v>
      </c>
      <c r="G65" s="329"/>
      <c r="H65" s="11" t="s">
        <v>4</v>
      </c>
      <c r="I65" s="328" t="s">
        <v>5</v>
      </c>
      <c r="J65" s="329"/>
    </row>
    <row r="66" spans="1:10" ht="12.75" customHeight="1" x14ac:dyDescent="0.25">
      <c r="A66" s="9"/>
      <c r="B66" s="330">
        <v>1</v>
      </c>
      <c r="C66" s="329"/>
      <c r="D66" s="330" t="s">
        <v>34</v>
      </c>
      <c r="E66" s="329"/>
      <c r="F66" s="331">
        <v>1524.35</v>
      </c>
      <c r="G66" s="329"/>
      <c r="H66" s="12" t="s">
        <v>30</v>
      </c>
      <c r="I66" s="330" t="s">
        <v>31</v>
      </c>
      <c r="J66" s="329"/>
    </row>
    <row r="67" spans="1:10" ht="12.75" customHeight="1" x14ac:dyDescent="0.25">
      <c r="A67" s="9"/>
      <c r="B67" s="330">
        <v>2</v>
      </c>
      <c r="C67" s="329"/>
      <c r="D67" s="330" t="s">
        <v>34</v>
      </c>
      <c r="E67" s="329"/>
      <c r="F67" s="331">
        <v>1520.35</v>
      </c>
      <c r="G67" s="329"/>
      <c r="H67" s="12" t="s">
        <v>33</v>
      </c>
      <c r="I67" s="330" t="s">
        <v>31</v>
      </c>
      <c r="J67" s="329"/>
    </row>
    <row r="68" spans="1:10" ht="12.75" customHeight="1" x14ac:dyDescent="0.25">
      <c r="A68" s="9"/>
      <c r="B68" s="330">
        <v>3</v>
      </c>
      <c r="C68" s="329"/>
      <c r="D68" s="330" t="s">
        <v>34</v>
      </c>
      <c r="E68" s="329"/>
      <c r="F68" s="331">
        <v>1512.36</v>
      </c>
      <c r="G68" s="329"/>
      <c r="H68" s="12" t="s">
        <v>35</v>
      </c>
      <c r="I68" s="330" t="s">
        <v>31</v>
      </c>
      <c r="J68" s="329"/>
    </row>
    <row r="69" spans="1:10" x14ac:dyDescent="0.25">
      <c r="A69" s="9"/>
      <c r="B69" s="328"/>
      <c r="C69" s="329"/>
      <c r="D69" s="328" t="s">
        <v>194</v>
      </c>
      <c r="E69" s="329"/>
      <c r="F69" s="332">
        <v>4557.0599999999995</v>
      </c>
      <c r="G69" s="329"/>
      <c r="H69" s="11"/>
      <c r="I69" s="328"/>
      <c r="J69" s="329"/>
    </row>
    <row r="70" spans="1:10" ht="45.6" customHeight="1" x14ac:dyDescent="0.25">
      <c r="B70" s="326" t="s">
        <v>106</v>
      </c>
      <c r="C70" s="327"/>
      <c r="D70" s="327"/>
      <c r="E70" s="327"/>
      <c r="F70" s="327"/>
      <c r="G70" s="327"/>
      <c r="H70" s="327"/>
      <c r="I70" s="327"/>
      <c r="J70" s="327"/>
    </row>
    <row r="71" spans="1:10" ht="12.75" customHeight="1" x14ac:dyDescent="0.25">
      <c r="A71" s="9"/>
      <c r="B71" s="328" t="s">
        <v>1</v>
      </c>
      <c r="C71" s="329"/>
      <c r="D71" s="328" t="s">
        <v>2</v>
      </c>
      <c r="E71" s="329"/>
      <c r="F71" s="328" t="s">
        <v>3</v>
      </c>
      <c r="G71" s="329"/>
      <c r="H71" s="11" t="s">
        <v>4</v>
      </c>
      <c r="I71" s="328" t="s">
        <v>5</v>
      </c>
      <c r="J71" s="329"/>
    </row>
    <row r="72" spans="1:10" ht="12.75" customHeight="1" x14ac:dyDescent="0.25">
      <c r="A72" s="9"/>
      <c r="B72" s="330">
        <v>1</v>
      </c>
      <c r="C72" s="329"/>
      <c r="D72" s="330" t="s">
        <v>107</v>
      </c>
      <c r="E72" s="329"/>
      <c r="F72" s="331">
        <v>1950</v>
      </c>
      <c r="G72" s="329"/>
      <c r="H72" s="12" t="s">
        <v>73</v>
      </c>
      <c r="I72" s="330" t="s">
        <v>108</v>
      </c>
      <c r="J72" s="329"/>
    </row>
    <row r="73" spans="1:10" x14ac:dyDescent="0.25">
      <c r="A73" s="9"/>
      <c r="B73" s="328"/>
      <c r="C73" s="329"/>
      <c r="D73" s="328" t="s">
        <v>194</v>
      </c>
      <c r="E73" s="329"/>
      <c r="F73" s="332">
        <v>1950</v>
      </c>
      <c r="G73" s="329"/>
      <c r="H73" s="11"/>
      <c r="I73" s="328"/>
      <c r="J73" s="329"/>
    </row>
    <row r="74" spans="1:10" ht="45.6" customHeight="1" x14ac:dyDescent="0.25">
      <c r="B74" s="326" t="s">
        <v>36</v>
      </c>
      <c r="C74" s="327"/>
      <c r="D74" s="327"/>
      <c r="E74" s="327"/>
      <c r="F74" s="327"/>
      <c r="G74" s="327"/>
      <c r="H74" s="327"/>
      <c r="I74" s="327"/>
      <c r="J74" s="327"/>
    </row>
    <row r="75" spans="1:10" ht="12.75" customHeight="1" x14ac:dyDescent="0.25">
      <c r="A75" s="9"/>
      <c r="B75" s="328" t="s">
        <v>1</v>
      </c>
      <c r="C75" s="329"/>
      <c r="D75" s="328" t="s">
        <v>2</v>
      </c>
      <c r="E75" s="329"/>
      <c r="F75" s="328" t="s">
        <v>3</v>
      </c>
      <c r="G75" s="329"/>
      <c r="H75" s="11" t="s">
        <v>4</v>
      </c>
      <c r="I75" s="328" t="s">
        <v>5</v>
      </c>
      <c r="J75" s="329"/>
    </row>
    <row r="76" spans="1:10" ht="12.75" customHeight="1" x14ac:dyDescent="0.25">
      <c r="A76" s="9"/>
      <c r="B76" s="330">
        <v>1</v>
      </c>
      <c r="C76" s="329"/>
      <c r="D76" s="330" t="s">
        <v>109</v>
      </c>
      <c r="E76" s="329"/>
      <c r="F76" s="331">
        <v>176.29</v>
      </c>
      <c r="G76" s="329"/>
      <c r="H76" s="12" t="s">
        <v>37</v>
      </c>
      <c r="I76" s="330" t="s">
        <v>110</v>
      </c>
      <c r="J76" s="329"/>
    </row>
    <row r="77" spans="1:10" ht="12.75" customHeight="1" x14ac:dyDescent="0.25">
      <c r="A77" s="9"/>
      <c r="B77" s="330">
        <v>2</v>
      </c>
      <c r="C77" s="329"/>
      <c r="D77" s="330" t="s">
        <v>111</v>
      </c>
      <c r="E77" s="329"/>
      <c r="F77" s="331">
        <v>235.1</v>
      </c>
      <c r="G77" s="329"/>
      <c r="H77" s="12" t="s">
        <v>37</v>
      </c>
      <c r="I77" s="330" t="s">
        <v>112</v>
      </c>
      <c r="J77" s="329"/>
    </row>
    <row r="78" spans="1:10" ht="12.75" customHeight="1" x14ac:dyDescent="0.25">
      <c r="A78" s="9"/>
      <c r="B78" s="330">
        <v>3</v>
      </c>
      <c r="C78" s="329"/>
      <c r="D78" s="330" t="s">
        <v>209</v>
      </c>
      <c r="E78" s="329"/>
      <c r="F78" s="331">
        <v>2000</v>
      </c>
      <c r="G78" s="329"/>
      <c r="H78" s="12" t="s">
        <v>30</v>
      </c>
      <c r="I78" s="330" t="s">
        <v>113</v>
      </c>
      <c r="J78" s="329"/>
    </row>
    <row r="79" spans="1:10" ht="12.75" customHeight="1" x14ac:dyDescent="0.25">
      <c r="A79" s="9"/>
      <c r="B79" s="330">
        <v>4</v>
      </c>
      <c r="C79" s="329"/>
      <c r="D79" s="330" t="s">
        <v>109</v>
      </c>
      <c r="E79" s="329"/>
      <c r="F79" s="331">
        <v>177</v>
      </c>
      <c r="G79" s="329"/>
      <c r="H79" s="12" t="s">
        <v>114</v>
      </c>
      <c r="I79" s="330" t="s">
        <v>110</v>
      </c>
      <c r="J79" s="329"/>
    </row>
    <row r="80" spans="1:10" ht="12.75" customHeight="1" x14ac:dyDescent="0.25">
      <c r="A80" s="9"/>
      <c r="B80" s="330">
        <v>5</v>
      </c>
      <c r="C80" s="329"/>
      <c r="D80" s="330" t="s">
        <v>115</v>
      </c>
      <c r="E80" s="329"/>
      <c r="F80" s="331">
        <v>557.76</v>
      </c>
      <c r="G80" s="329"/>
      <c r="H80" s="12" t="s">
        <v>53</v>
      </c>
      <c r="I80" s="330" t="s">
        <v>116</v>
      </c>
      <c r="J80" s="329"/>
    </row>
    <row r="81" spans="1:10" ht="12.75" customHeight="1" x14ac:dyDescent="0.25">
      <c r="A81" s="9"/>
      <c r="B81" s="330">
        <v>6</v>
      </c>
      <c r="C81" s="329"/>
      <c r="D81" s="330" t="s">
        <v>210</v>
      </c>
      <c r="E81" s="329"/>
      <c r="F81" s="331">
        <v>500</v>
      </c>
      <c r="G81" s="329"/>
      <c r="H81" s="12" t="s">
        <v>55</v>
      </c>
      <c r="I81" s="330" t="s">
        <v>117</v>
      </c>
      <c r="J81" s="329"/>
    </row>
    <row r="82" spans="1:10" ht="12.75" customHeight="1" x14ac:dyDescent="0.25">
      <c r="A82" s="9"/>
      <c r="B82" s="330">
        <v>7</v>
      </c>
      <c r="C82" s="329"/>
      <c r="D82" s="330" t="s">
        <v>111</v>
      </c>
      <c r="E82" s="329"/>
      <c r="F82" s="331">
        <v>423.48</v>
      </c>
      <c r="G82" s="329"/>
      <c r="H82" s="12" t="s">
        <v>55</v>
      </c>
      <c r="I82" s="330" t="s">
        <v>118</v>
      </c>
      <c r="J82" s="329"/>
    </row>
    <row r="83" spans="1:10" ht="12.75" customHeight="1" x14ac:dyDescent="0.25">
      <c r="A83" s="9"/>
      <c r="B83" s="330">
        <v>8</v>
      </c>
      <c r="C83" s="329"/>
      <c r="D83" s="330" t="s">
        <v>111</v>
      </c>
      <c r="E83" s="329"/>
      <c r="F83" s="331">
        <v>73.8</v>
      </c>
      <c r="G83" s="329"/>
      <c r="H83" s="12" t="s">
        <v>114</v>
      </c>
      <c r="I83" s="330" t="s">
        <v>112</v>
      </c>
      <c r="J83" s="329"/>
    </row>
    <row r="84" spans="1:10" ht="12.75" customHeight="1" x14ac:dyDescent="0.25">
      <c r="A84" s="9"/>
      <c r="B84" s="330">
        <v>9</v>
      </c>
      <c r="C84" s="329"/>
      <c r="D84" s="330" t="s">
        <v>119</v>
      </c>
      <c r="E84" s="329"/>
      <c r="F84" s="331">
        <v>37.31</v>
      </c>
      <c r="G84" s="329"/>
      <c r="H84" s="12" t="s">
        <v>120</v>
      </c>
      <c r="I84" s="330" t="s">
        <v>121</v>
      </c>
      <c r="J84" s="329"/>
    </row>
    <row r="85" spans="1:10" ht="12.75" customHeight="1" x14ac:dyDescent="0.25">
      <c r="A85" s="9"/>
      <c r="B85" s="330">
        <v>10</v>
      </c>
      <c r="C85" s="329"/>
      <c r="D85" s="330" t="s">
        <v>122</v>
      </c>
      <c r="E85" s="329"/>
      <c r="F85" s="331">
        <v>62.64</v>
      </c>
      <c r="G85" s="329"/>
      <c r="H85" s="12" t="s">
        <v>120</v>
      </c>
      <c r="I85" s="330" t="s">
        <v>123</v>
      </c>
      <c r="J85" s="329"/>
    </row>
    <row r="86" spans="1:10" ht="12.75" customHeight="1" x14ac:dyDescent="0.25">
      <c r="A86" s="9"/>
      <c r="B86" s="330">
        <v>11</v>
      </c>
      <c r="C86" s="329"/>
      <c r="D86" s="330" t="s">
        <v>124</v>
      </c>
      <c r="E86" s="329"/>
      <c r="F86" s="331">
        <v>160.24</v>
      </c>
      <c r="G86" s="329"/>
      <c r="H86" s="12" t="s">
        <v>60</v>
      </c>
      <c r="I86" s="330" t="s">
        <v>118</v>
      </c>
      <c r="J86" s="329"/>
    </row>
    <row r="87" spans="1:10" ht="12.75" customHeight="1" x14ac:dyDescent="0.25">
      <c r="A87" s="9"/>
      <c r="B87" s="330">
        <v>12</v>
      </c>
      <c r="C87" s="329"/>
      <c r="D87" s="330" t="s">
        <v>124</v>
      </c>
      <c r="E87" s="329"/>
      <c r="F87" s="331">
        <v>172.3</v>
      </c>
      <c r="G87" s="329"/>
      <c r="H87" s="12" t="s">
        <v>60</v>
      </c>
      <c r="I87" s="330" t="s">
        <v>118</v>
      </c>
      <c r="J87" s="329"/>
    </row>
    <row r="88" spans="1:10" ht="12.75" customHeight="1" x14ac:dyDescent="0.25">
      <c r="A88" s="9"/>
      <c r="B88" s="330">
        <v>13</v>
      </c>
      <c r="C88" s="329"/>
      <c r="D88" s="330" t="s">
        <v>125</v>
      </c>
      <c r="E88" s="329"/>
      <c r="F88" s="331">
        <v>105</v>
      </c>
      <c r="G88" s="329"/>
      <c r="H88" s="12" t="s">
        <v>80</v>
      </c>
      <c r="I88" s="330" t="s">
        <v>126</v>
      </c>
      <c r="J88" s="329"/>
    </row>
    <row r="89" spans="1:10" ht="12.75" customHeight="1" x14ac:dyDescent="0.25">
      <c r="A89" s="9"/>
      <c r="B89" s="330">
        <v>14</v>
      </c>
      <c r="C89" s="329"/>
      <c r="D89" s="330" t="s">
        <v>210</v>
      </c>
      <c r="E89" s="329"/>
      <c r="F89" s="331">
        <v>300</v>
      </c>
      <c r="G89" s="329"/>
      <c r="H89" s="12" t="s">
        <v>61</v>
      </c>
      <c r="I89" s="330" t="s">
        <v>117</v>
      </c>
      <c r="J89" s="329"/>
    </row>
    <row r="90" spans="1:10" ht="12.75" customHeight="1" x14ac:dyDescent="0.25">
      <c r="A90" s="9"/>
      <c r="B90" s="330">
        <v>15</v>
      </c>
      <c r="C90" s="329"/>
      <c r="D90" s="330" t="s">
        <v>127</v>
      </c>
      <c r="E90" s="329"/>
      <c r="F90" s="331">
        <v>9.9</v>
      </c>
      <c r="G90" s="329"/>
      <c r="H90" s="12" t="s">
        <v>63</v>
      </c>
      <c r="I90" s="330" t="s">
        <v>128</v>
      </c>
      <c r="J90" s="329"/>
    </row>
    <row r="91" spans="1:10" ht="12.75" customHeight="1" x14ac:dyDescent="0.25">
      <c r="A91" s="9"/>
      <c r="B91" s="330">
        <v>16</v>
      </c>
      <c r="C91" s="329"/>
      <c r="D91" s="330" t="s">
        <v>127</v>
      </c>
      <c r="E91" s="329"/>
      <c r="F91" s="331">
        <v>18</v>
      </c>
      <c r="G91" s="329"/>
      <c r="H91" s="12" t="s">
        <v>63</v>
      </c>
      <c r="I91" s="330" t="s">
        <v>128</v>
      </c>
      <c r="J91" s="329"/>
    </row>
    <row r="92" spans="1:10" ht="12.75" customHeight="1" x14ac:dyDescent="0.25">
      <c r="A92" s="9"/>
      <c r="B92" s="330">
        <v>17</v>
      </c>
      <c r="C92" s="329"/>
      <c r="D92" s="330" t="s">
        <v>111</v>
      </c>
      <c r="E92" s="329"/>
      <c r="F92" s="331">
        <v>572.15</v>
      </c>
      <c r="G92" s="329"/>
      <c r="H92" s="12" t="s">
        <v>63</v>
      </c>
      <c r="I92" s="330" t="s">
        <v>118</v>
      </c>
      <c r="J92" s="329"/>
    </row>
    <row r="93" spans="1:10" ht="12.75" customHeight="1" x14ac:dyDescent="0.25">
      <c r="A93" s="9"/>
      <c r="B93" s="330">
        <v>18</v>
      </c>
      <c r="C93" s="329"/>
      <c r="D93" s="330" t="s">
        <v>109</v>
      </c>
      <c r="E93" s="329"/>
      <c r="F93" s="331">
        <v>177</v>
      </c>
      <c r="G93" s="329"/>
      <c r="H93" s="12" t="s">
        <v>63</v>
      </c>
      <c r="I93" s="330" t="s">
        <v>110</v>
      </c>
      <c r="J93" s="329"/>
    </row>
    <row r="94" spans="1:10" x14ac:dyDescent="0.25">
      <c r="A94" s="9"/>
      <c r="B94" s="328"/>
      <c r="C94" s="329"/>
      <c r="D94" s="328" t="s">
        <v>194</v>
      </c>
      <c r="E94" s="329"/>
      <c r="F94" s="332">
        <v>5757.9699999999993</v>
      </c>
      <c r="G94" s="329"/>
      <c r="H94" s="11"/>
      <c r="I94" s="328"/>
      <c r="J94" s="329"/>
    </row>
    <row r="95" spans="1:10" ht="45.6" customHeight="1" x14ac:dyDescent="0.25">
      <c r="B95" s="326" t="s">
        <v>129</v>
      </c>
      <c r="C95" s="327"/>
      <c r="D95" s="327"/>
      <c r="E95" s="327"/>
      <c r="F95" s="327"/>
      <c r="G95" s="327"/>
      <c r="H95" s="327"/>
      <c r="I95" s="327"/>
      <c r="J95" s="327"/>
    </row>
    <row r="96" spans="1:10" ht="12.75" customHeight="1" x14ac:dyDescent="0.25">
      <c r="A96" s="9"/>
      <c r="B96" s="328" t="s">
        <v>1</v>
      </c>
      <c r="C96" s="329"/>
      <c r="D96" s="328" t="s">
        <v>2</v>
      </c>
      <c r="E96" s="329"/>
      <c r="F96" s="328" t="s">
        <v>3</v>
      </c>
      <c r="G96" s="329"/>
      <c r="H96" s="11" t="s">
        <v>4</v>
      </c>
      <c r="I96" s="328" t="s">
        <v>5</v>
      </c>
      <c r="J96" s="329"/>
    </row>
    <row r="97" spans="1:10" ht="12.75" customHeight="1" x14ac:dyDescent="0.25">
      <c r="A97" s="9"/>
      <c r="B97" s="330">
        <v>1</v>
      </c>
      <c r="C97" s="329"/>
      <c r="D97" s="330" t="s">
        <v>130</v>
      </c>
      <c r="E97" s="329"/>
      <c r="F97" s="331">
        <v>151</v>
      </c>
      <c r="G97" s="329"/>
      <c r="H97" s="12" t="s">
        <v>63</v>
      </c>
      <c r="I97" s="330" t="s">
        <v>131</v>
      </c>
      <c r="J97" s="329"/>
    </row>
    <row r="98" spans="1:10" x14ac:dyDescent="0.25">
      <c r="A98" s="9"/>
      <c r="B98" s="328"/>
      <c r="C98" s="329"/>
      <c r="D98" s="328" t="s">
        <v>194</v>
      </c>
      <c r="E98" s="329"/>
      <c r="F98" s="332">
        <v>151</v>
      </c>
      <c r="G98" s="329"/>
      <c r="H98" s="11"/>
      <c r="I98" s="328"/>
      <c r="J98" s="329"/>
    </row>
    <row r="99" spans="1:10" ht="45.6" customHeight="1" x14ac:dyDescent="0.25">
      <c r="B99" s="326" t="s">
        <v>132</v>
      </c>
      <c r="C99" s="327"/>
      <c r="D99" s="327"/>
      <c r="E99" s="327"/>
      <c r="F99" s="327"/>
      <c r="G99" s="327"/>
      <c r="H99" s="327"/>
      <c r="I99" s="327"/>
      <c r="J99" s="327"/>
    </row>
    <row r="100" spans="1:10" ht="12.75" customHeight="1" x14ac:dyDescent="0.25">
      <c r="A100" s="9"/>
      <c r="B100" s="328" t="s">
        <v>1</v>
      </c>
      <c r="C100" s="329"/>
      <c r="D100" s="328" t="s">
        <v>2</v>
      </c>
      <c r="E100" s="329"/>
      <c r="F100" s="328" t="s">
        <v>3</v>
      </c>
      <c r="G100" s="329"/>
      <c r="H100" s="11" t="s">
        <v>4</v>
      </c>
      <c r="I100" s="328" t="s">
        <v>5</v>
      </c>
      <c r="J100" s="329"/>
    </row>
    <row r="101" spans="1:10" ht="12.75" customHeight="1" x14ac:dyDescent="0.25">
      <c r="A101" s="9"/>
      <c r="B101" s="330">
        <v>1</v>
      </c>
      <c r="C101" s="329"/>
      <c r="D101" s="330" t="s">
        <v>215</v>
      </c>
      <c r="E101" s="329"/>
      <c r="F101" s="331">
        <v>3162.5</v>
      </c>
      <c r="G101" s="329"/>
      <c r="H101" s="12" t="s">
        <v>133</v>
      </c>
      <c r="I101" s="330" t="s">
        <v>128</v>
      </c>
      <c r="J101" s="329"/>
    </row>
    <row r="102" spans="1:10" ht="12.75" customHeight="1" x14ac:dyDescent="0.25">
      <c r="A102" s="9"/>
      <c r="B102" s="330">
        <v>2</v>
      </c>
      <c r="C102" s="329"/>
      <c r="D102" s="330" t="s">
        <v>215</v>
      </c>
      <c r="E102" s="329"/>
      <c r="F102" s="331">
        <v>1960</v>
      </c>
      <c r="G102" s="329"/>
      <c r="H102" s="12" t="s">
        <v>133</v>
      </c>
      <c r="I102" s="330" t="s">
        <v>134</v>
      </c>
      <c r="J102" s="329"/>
    </row>
    <row r="103" spans="1:10" ht="12.75" customHeight="1" x14ac:dyDescent="0.25">
      <c r="A103" s="9"/>
      <c r="B103" s="330">
        <v>3</v>
      </c>
      <c r="C103" s="329"/>
      <c r="D103" s="330" t="s">
        <v>216</v>
      </c>
      <c r="E103" s="329"/>
      <c r="F103" s="331">
        <v>284.89999999999998</v>
      </c>
      <c r="G103" s="329"/>
      <c r="H103" s="12" t="s">
        <v>37</v>
      </c>
      <c r="I103" s="330" t="s">
        <v>135</v>
      </c>
      <c r="J103" s="329"/>
    </row>
    <row r="104" spans="1:10" ht="12.75" customHeight="1" x14ac:dyDescent="0.25">
      <c r="A104" s="9"/>
      <c r="B104" s="330">
        <v>4</v>
      </c>
      <c r="C104" s="329"/>
      <c r="D104" s="330" t="s">
        <v>136</v>
      </c>
      <c r="E104" s="329"/>
      <c r="F104" s="331">
        <v>152</v>
      </c>
      <c r="G104" s="329"/>
      <c r="H104" s="12" t="s">
        <v>37</v>
      </c>
      <c r="I104" s="330" t="s">
        <v>137</v>
      </c>
      <c r="J104" s="329"/>
    </row>
    <row r="105" spans="1:10" ht="12.75" customHeight="1" x14ac:dyDescent="0.25">
      <c r="A105" s="9"/>
      <c r="B105" s="330">
        <v>5</v>
      </c>
      <c r="C105" s="329"/>
      <c r="D105" s="330" t="s">
        <v>216</v>
      </c>
      <c r="E105" s="329"/>
      <c r="F105" s="331">
        <v>493</v>
      </c>
      <c r="G105" s="329"/>
      <c r="H105" s="12" t="s">
        <v>33</v>
      </c>
      <c r="I105" s="330" t="s">
        <v>135</v>
      </c>
      <c r="J105" s="329"/>
    </row>
    <row r="106" spans="1:10" ht="12.75" customHeight="1" x14ac:dyDescent="0.25">
      <c r="A106" s="9"/>
      <c r="B106" s="330">
        <v>6</v>
      </c>
      <c r="C106" s="329"/>
      <c r="D106" s="330" t="s">
        <v>138</v>
      </c>
      <c r="E106" s="329"/>
      <c r="F106" s="331">
        <v>1337.2</v>
      </c>
      <c r="G106" s="329"/>
      <c r="H106" s="12" t="s">
        <v>55</v>
      </c>
      <c r="I106" s="330" t="s">
        <v>139</v>
      </c>
      <c r="J106" s="329"/>
    </row>
    <row r="107" spans="1:10" ht="12.75" customHeight="1" x14ac:dyDescent="0.25">
      <c r="A107" s="9"/>
      <c r="B107" s="330">
        <v>7</v>
      </c>
      <c r="C107" s="329"/>
      <c r="D107" s="330" t="s">
        <v>140</v>
      </c>
      <c r="E107" s="329"/>
      <c r="F107" s="331">
        <v>997</v>
      </c>
      <c r="G107" s="329"/>
      <c r="H107" s="12" t="s">
        <v>114</v>
      </c>
      <c r="I107" s="330" t="s">
        <v>141</v>
      </c>
      <c r="J107" s="329"/>
    </row>
    <row r="108" spans="1:10" ht="12.75" customHeight="1" x14ac:dyDescent="0.25">
      <c r="A108" s="9"/>
      <c r="B108" s="330">
        <v>8</v>
      </c>
      <c r="C108" s="329"/>
      <c r="D108" s="330" t="s">
        <v>142</v>
      </c>
      <c r="E108" s="329"/>
      <c r="F108" s="331">
        <v>563.16</v>
      </c>
      <c r="G108" s="329"/>
      <c r="H108" s="12" t="s">
        <v>73</v>
      </c>
      <c r="I108" s="330" t="s">
        <v>143</v>
      </c>
      <c r="J108" s="329"/>
    </row>
    <row r="109" spans="1:10" ht="12.75" customHeight="1" x14ac:dyDescent="0.25">
      <c r="A109" s="9"/>
      <c r="B109" s="330">
        <v>9</v>
      </c>
      <c r="C109" s="329"/>
      <c r="D109" s="330" t="s">
        <v>144</v>
      </c>
      <c r="E109" s="329"/>
      <c r="F109" s="331">
        <v>48</v>
      </c>
      <c r="G109" s="329"/>
      <c r="H109" s="12" t="s">
        <v>63</v>
      </c>
      <c r="I109" s="330" t="s">
        <v>145</v>
      </c>
      <c r="J109" s="329"/>
    </row>
    <row r="110" spans="1:10" ht="12.75" customHeight="1" x14ac:dyDescent="0.25">
      <c r="A110" s="9"/>
      <c r="B110" s="330">
        <v>10</v>
      </c>
      <c r="C110" s="329"/>
      <c r="D110" s="330" t="s">
        <v>140</v>
      </c>
      <c r="E110" s="329"/>
      <c r="F110" s="331">
        <v>300</v>
      </c>
      <c r="G110" s="329"/>
      <c r="H110" s="12" t="s">
        <v>63</v>
      </c>
      <c r="I110" s="330" t="s">
        <v>146</v>
      </c>
      <c r="J110" s="329"/>
    </row>
    <row r="111" spans="1:10" ht="12.75" customHeight="1" x14ac:dyDescent="0.25">
      <c r="A111" s="9"/>
      <c r="B111" s="330">
        <v>11</v>
      </c>
      <c r="C111" s="329"/>
      <c r="D111" s="330" t="s">
        <v>216</v>
      </c>
      <c r="E111" s="329"/>
      <c r="F111" s="331">
        <v>706</v>
      </c>
      <c r="G111" s="329"/>
      <c r="H111" s="12" t="s">
        <v>63</v>
      </c>
      <c r="I111" s="330" t="s">
        <v>135</v>
      </c>
      <c r="J111" s="329"/>
    </row>
    <row r="112" spans="1:10" x14ac:dyDescent="0.25">
      <c r="A112" s="9"/>
      <c r="B112" s="328"/>
      <c r="C112" s="329"/>
      <c r="D112" s="328" t="s">
        <v>194</v>
      </c>
      <c r="E112" s="329"/>
      <c r="F112" s="332">
        <v>10003.759999999998</v>
      </c>
      <c r="G112" s="329"/>
      <c r="H112" s="11"/>
      <c r="I112" s="328"/>
      <c r="J112" s="329"/>
    </row>
    <row r="113" spans="1:10" ht="45.6" customHeight="1" x14ac:dyDescent="0.25">
      <c r="B113" s="326" t="s">
        <v>147</v>
      </c>
      <c r="C113" s="327"/>
      <c r="D113" s="327"/>
      <c r="E113" s="327"/>
      <c r="F113" s="327"/>
      <c r="G113" s="327"/>
      <c r="H113" s="327"/>
      <c r="I113" s="327"/>
      <c r="J113" s="327"/>
    </row>
    <row r="114" spans="1:10" ht="12.75" customHeight="1" x14ac:dyDescent="0.25">
      <c r="A114" s="9"/>
      <c r="B114" s="328" t="s">
        <v>1</v>
      </c>
      <c r="C114" s="329"/>
      <c r="D114" s="328" t="s">
        <v>2</v>
      </c>
      <c r="E114" s="329"/>
      <c r="F114" s="328" t="s">
        <v>3</v>
      </c>
      <c r="G114" s="329"/>
      <c r="H114" s="11" t="s">
        <v>4</v>
      </c>
      <c r="I114" s="328" t="s">
        <v>5</v>
      </c>
      <c r="J114" s="329"/>
    </row>
    <row r="115" spans="1:10" ht="12.75" customHeight="1" x14ac:dyDescent="0.25">
      <c r="A115" s="9"/>
      <c r="B115" s="330">
        <v>1</v>
      </c>
      <c r="C115" s="329"/>
      <c r="D115" s="330" t="s">
        <v>217</v>
      </c>
      <c r="E115" s="329"/>
      <c r="F115" s="331">
        <v>1811.3</v>
      </c>
      <c r="G115" s="329"/>
      <c r="H115" s="12" t="s">
        <v>30</v>
      </c>
      <c r="I115" s="330" t="s">
        <v>148</v>
      </c>
      <c r="J115" s="329"/>
    </row>
    <row r="116" spans="1:10" ht="12.75" customHeight="1" x14ac:dyDescent="0.25">
      <c r="A116" s="9"/>
      <c r="B116" s="330">
        <v>2</v>
      </c>
      <c r="C116" s="329"/>
      <c r="D116" s="330" t="s">
        <v>217</v>
      </c>
      <c r="E116" s="329"/>
      <c r="F116" s="331">
        <v>2273.48</v>
      </c>
      <c r="G116" s="329"/>
      <c r="H116" s="12" t="s">
        <v>39</v>
      </c>
      <c r="I116" s="330" t="s">
        <v>148</v>
      </c>
      <c r="J116" s="329"/>
    </row>
    <row r="117" spans="1:10" ht="12.75" customHeight="1" x14ac:dyDescent="0.25">
      <c r="A117" s="9"/>
      <c r="B117" s="330">
        <v>3</v>
      </c>
      <c r="C117" s="329"/>
      <c r="D117" s="330" t="s">
        <v>217</v>
      </c>
      <c r="E117" s="329"/>
      <c r="F117" s="331">
        <v>2496.3000000000002</v>
      </c>
      <c r="G117" s="329"/>
      <c r="H117" s="12" t="s">
        <v>55</v>
      </c>
      <c r="I117" s="330" t="s">
        <v>148</v>
      </c>
      <c r="J117" s="329"/>
    </row>
    <row r="118" spans="1:10" x14ac:dyDescent="0.25">
      <c r="A118" s="9"/>
      <c r="B118" s="328"/>
      <c r="C118" s="329"/>
      <c r="D118" s="328" t="s">
        <v>194</v>
      </c>
      <c r="E118" s="329"/>
      <c r="F118" s="332">
        <v>6581.08</v>
      </c>
      <c r="G118" s="329"/>
      <c r="H118" s="11"/>
      <c r="I118" s="328"/>
      <c r="J118" s="329"/>
    </row>
    <row r="119" spans="1:10" ht="45.6" customHeight="1" x14ac:dyDescent="0.25">
      <c r="B119" s="326" t="s">
        <v>149</v>
      </c>
      <c r="C119" s="327"/>
      <c r="D119" s="327"/>
      <c r="E119" s="327"/>
      <c r="F119" s="327"/>
      <c r="G119" s="327"/>
      <c r="H119" s="327"/>
      <c r="I119" s="327"/>
      <c r="J119" s="327"/>
    </row>
    <row r="120" spans="1:10" ht="12.75" customHeight="1" x14ac:dyDescent="0.25">
      <c r="A120" s="9"/>
      <c r="B120" s="328" t="s">
        <v>1</v>
      </c>
      <c r="C120" s="329"/>
      <c r="D120" s="328" t="s">
        <v>2</v>
      </c>
      <c r="E120" s="329"/>
      <c r="F120" s="328" t="s">
        <v>3</v>
      </c>
      <c r="G120" s="329"/>
      <c r="H120" s="11" t="s">
        <v>4</v>
      </c>
      <c r="I120" s="328" t="s">
        <v>5</v>
      </c>
      <c r="J120" s="329"/>
    </row>
    <row r="121" spans="1:10" ht="12.75" customHeight="1" x14ac:dyDescent="0.25">
      <c r="A121" s="9"/>
      <c r="B121" s="330">
        <v>1</v>
      </c>
      <c r="C121" s="329"/>
      <c r="D121" s="330" t="s">
        <v>218</v>
      </c>
      <c r="E121" s="329"/>
      <c r="F121" s="331">
        <v>30</v>
      </c>
      <c r="G121" s="329"/>
      <c r="H121" s="12" t="s">
        <v>97</v>
      </c>
      <c r="I121" s="330" t="s">
        <v>43</v>
      </c>
      <c r="J121" s="329"/>
    </row>
    <row r="122" spans="1:10" x14ac:dyDescent="0.25">
      <c r="A122" s="9"/>
      <c r="B122" s="328"/>
      <c r="C122" s="329"/>
      <c r="D122" s="328" t="s">
        <v>194</v>
      </c>
      <c r="E122" s="329"/>
      <c r="F122" s="332">
        <v>30</v>
      </c>
      <c r="G122" s="329"/>
      <c r="H122" s="11"/>
      <c r="I122" s="328"/>
      <c r="J122" s="329"/>
    </row>
    <row r="123" spans="1:10" ht="45.6" customHeight="1" x14ac:dyDescent="0.25">
      <c r="B123" s="326" t="s">
        <v>150</v>
      </c>
      <c r="C123" s="327"/>
      <c r="D123" s="327"/>
      <c r="E123" s="327"/>
      <c r="F123" s="327"/>
      <c r="G123" s="327"/>
      <c r="H123" s="327"/>
      <c r="I123" s="327"/>
      <c r="J123" s="327"/>
    </row>
    <row r="124" spans="1:10" ht="12.75" customHeight="1" x14ac:dyDescent="0.25">
      <c r="A124" s="9"/>
      <c r="B124" s="328" t="s">
        <v>1</v>
      </c>
      <c r="C124" s="329"/>
      <c r="D124" s="328" t="s">
        <v>2</v>
      </c>
      <c r="E124" s="329"/>
      <c r="F124" s="328" t="s">
        <v>3</v>
      </c>
      <c r="G124" s="329"/>
      <c r="H124" s="11" t="s">
        <v>4</v>
      </c>
      <c r="I124" s="328" t="s">
        <v>5</v>
      </c>
      <c r="J124" s="329"/>
    </row>
    <row r="125" spans="1:10" ht="12.75" customHeight="1" x14ac:dyDescent="0.25">
      <c r="A125" s="9"/>
      <c r="B125" s="330">
        <v>1</v>
      </c>
      <c r="C125" s="329"/>
      <c r="D125" s="330" t="s">
        <v>151</v>
      </c>
      <c r="E125" s="329"/>
      <c r="F125" s="331">
        <v>458.19</v>
      </c>
      <c r="G125" s="329"/>
      <c r="H125" s="12" t="s">
        <v>33</v>
      </c>
      <c r="I125" s="330" t="s">
        <v>152</v>
      </c>
      <c r="J125" s="329"/>
    </row>
    <row r="126" spans="1:10" x14ac:dyDescent="0.25">
      <c r="A126" s="9"/>
      <c r="B126" s="328"/>
      <c r="C126" s="329"/>
      <c r="D126" s="328" t="s">
        <v>194</v>
      </c>
      <c r="E126" s="329"/>
      <c r="F126" s="332">
        <v>458.19</v>
      </c>
      <c r="G126" s="329"/>
      <c r="H126" s="11"/>
      <c r="I126" s="328"/>
      <c r="J126" s="329"/>
    </row>
    <row r="127" spans="1:10" ht="45.6" customHeight="1" x14ac:dyDescent="0.25">
      <c r="B127" s="326" t="s">
        <v>153</v>
      </c>
      <c r="C127" s="327"/>
      <c r="D127" s="327"/>
      <c r="E127" s="327"/>
      <c r="F127" s="327"/>
      <c r="G127" s="327"/>
      <c r="H127" s="327"/>
      <c r="I127" s="327"/>
      <c r="J127" s="327"/>
    </row>
    <row r="128" spans="1:10" ht="12.75" customHeight="1" x14ac:dyDescent="0.25">
      <c r="A128" s="9"/>
      <c r="B128" s="328" t="s">
        <v>1</v>
      </c>
      <c r="C128" s="329"/>
      <c r="D128" s="328" t="s">
        <v>2</v>
      </c>
      <c r="E128" s="329"/>
      <c r="F128" s="328" t="s">
        <v>3</v>
      </c>
      <c r="G128" s="329"/>
      <c r="H128" s="11" t="s">
        <v>4</v>
      </c>
      <c r="I128" s="328" t="s">
        <v>5</v>
      </c>
      <c r="J128" s="329"/>
    </row>
    <row r="129" spans="1:10" ht="12.75" customHeight="1" x14ac:dyDescent="0.25">
      <c r="A129" s="9"/>
      <c r="B129" s="330">
        <v>1</v>
      </c>
      <c r="C129" s="329"/>
      <c r="D129" s="330" t="s">
        <v>219</v>
      </c>
      <c r="E129" s="329"/>
      <c r="F129" s="331">
        <v>1692.22</v>
      </c>
      <c r="G129" s="329"/>
      <c r="H129" s="12" t="s">
        <v>42</v>
      </c>
      <c r="I129" s="330" t="s">
        <v>154</v>
      </c>
      <c r="J129" s="329"/>
    </row>
    <row r="130" spans="1:10" ht="12.75" customHeight="1" x14ac:dyDescent="0.25">
      <c r="A130" s="9"/>
      <c r="B130" s="330">
        <v>2</v>
      </c>
      <c r="C130" s="329"/>
      <c r="D130" s="330" t="s">
        <v>219</v>
      </c>
      <c r="E130" s="329"/>
      <c r="F130" s="331">
        <v>184</v>
      </c>
      <c r="G130" s="329"/>
      <c r="H130" s="12" t="s">
        <v>33</v>
      </c>
      <c r="I130" s="330" t="s">
        <v>155</v>
      </c>
      <c r="J130" s="329"/>
    </row>
    <row r="131" spans="1:10" ht="12.75" customHeight="1" x14ac:dyDescent="0.25">
      <c r="A131" s="9"/>
      <c r="B131" s="330">
        <v>3</v>
      </c>
      <c r="C131" s="329"/>
      <c r="D131" s="330" t="s">
        <v>219</v>
      </c>
      <c r="E131" s="329"/>
      <c r="F131" s="331">
        <v>20</v>
      </c>
      <c r="G131" s="329"/>
      <c r="H131" s="12" t="s">
        <v>55</v>
      </c>
      <c r="I131" s="330" t="s">
        <v>156</v>
      </c>
      <c r="J131" s="329"/>
    </row>
    <row r="132" spans="1:10" ht="12.75" customHeight="1" x14ac:dyDescent="0.25">
      <c r="A132" s="9"/>
      <c r="B132" s="330">
        <v>4</v>
      </c>
      <c r="C132" s="329"/>
      <c r="D132" s="330" t="s">
        <v>219</v>
      </c>
      <c r="E132" s="329"/>
      <c r="F132" s="331">
        <v>164</v>
      </c>
      <c r="G132" s="329"/>
      <c r="H132" s="12" t="s">
        <v>55</v>
      </c>
      <c r="I132" s="330" t="s">
        <v>154</v>
      </c>
      <c r="J132" s="329"/>
    </row>
    <row r="133" spans="1:10" ht="12.75" customHeight="1" x14ac:dyDescent="0.25">
      <c r="A133" s="9"/>
      <c r="B133" s="330">
        <v>5</v>
      </c>
      <c r="C133" s="329"/>
      <c r="D133" s="330" t="s">
        <v>219</v>
      </c>
      <c r="E133" s="329"/>
      <c r="F133" s="331">
        <v>227</v>
      </c>
      <c r="G133" s="329"/>
      <c r="H133" s="12" t="s">
        <v>55</v>
      </c>
      <c r="I133" s="330" t="s">
        <v>154</v>
      </c>
      <c r="J133" s="329"/>
    </row>
    <row r="134" spans="1:10" ht="12.75" customHeight="1" x14ac:dyDescent="0.25">
      <c r="A134" s="9"/>
      <c r="B134" s="330">
        <v>6</v>
      </c>
      <c r="C134" s="329"/>
      <c r="D134" s="330" t="s">
        <v>219</v>
      </c>
      <c r="E134" s="329"/>
      <c r="F134" s="331">
        <v>1167.5999999999999</v>
      </c>
      <c r="G134" s="329"/>
      <c r="H134" s="12" t="s">
        <v>76</v>
      </c>
      <c r="I134" s="330" t="s">
        <v>155</v>
      </c>
      <c r="J134" s="329"/>
    </row>
    <row r="135" spans="1:10" x14ac:dyDescent="0.25">
      <c r="A135" s="9"/>
      <c r="B135" s="328"/>
      <c r="C135" s="329"/>
      <c r="D135" s="328" t="s">
        <v>194</v>
      </c>
      <c r="E135" s="329"/>
      <c r="F135" s="332">
        <v>3454.82</v>
      </c>
      <c r="G135" s="329"/>
      <c r="H135" s="11"/>
      <c r="I135" s="328"/>
      <c r="J135" s="329"/>
    </row>
    <row r="136" spans="1:10" ht="45.6" customHeight="1" x14ac:dyDescent="0.25">
      <c r="B136" s="326" t="s">
        <v>157</v>
      </c>
      <c r="C136" s="327"/>
      <c r="D136" s="327"/>
      <c r="E136" s="327"/>
      <c r="F136" s="327"/>
      <c r="G136" s="327"/>
      <c r="H136" s="327"/>
      <c r="I136" s="327"/>
      <c r="J136" s="327"/>
    </row>
    <row r="137" spans="1:10" ht="12.75" customHeight="1" x14ac:dyDescent="0.25">
      <c r="A137" s="9"/>
      <c r="B137" s="328" t="s">
        <v>1</v>
      </c>
      <c r="C137" s="329"/>
      <c r="D137" s="328" t="s">
        <v>2</v>
      </c>
      <c r="E137" s="329"/>
      <c r="F137" s="328" t="s">
        <v>3</v>
      </c>
      <c r="G137" s="329"/>
      <c r="H137" s="11" t="s">
        <v>4</v>
      </c>
      <c r="I137" s="328" t="s">
        <v>5</v>
      </c>
      <c r="J137" s="329"/>
    </row>
    <row r="138" spans="1:10" ht="12.75" customHeight="1" x14ac:dyDescent="0.25">
      <c r="A138" s="9"/>
      <c r="B138" s="330">
        <v>1</v>
      </c>
      <c r="C138" s="329"/>
      <c r="D138" s="330" t="s">
        <v>220</v>
      </c>
      <c r="E138" s="329"/>
      <c r="F138" s="331">
        <v>15880</v>
      </c>
      <c r="G138" s="329"/>
      <c r="H138" s="12" t="s">
        <v>39</v>
      </c>
      <c r="I138" s="330" t="s">
        <v>158</v>
      </c>
      <c r="J138" s="329"/>
    </row>
    <row r="139" spans="1:10" ht="12.75" customHeight="1" x14ac:dyDescent="0.25">
      <c r="A139" s="9"/>
      <c r="B139" s="330">
        <v>2</v>
      </c>
      <c r="C139" s="329"/>
      <c r="D139" s="330" t="s">
        <v>220</v>
      </c>
      <c r="E139" s="329"/>
      <c r="F139" s="331">
        <v>20</v>
      </c>
      <c r="G139" s="329"/>
      <c r="H139" s="12" t="s">
        <v>39</v>
      </c>
      <c r="I139" s="330" t="s">
        <v>158</v>
      </c>
      <c r="J139" s="329"/>
    </row>
    <row r="140" spans="1:10" ht="12.75" customHeight="1" x14ac:dyDescent="0.25">
      <c r="A140" s="9"/>
      <c r="B140" s="330">
        <v>3</v>
      </c>
      <c r="C140" s="329"/>
      <c r="D140" s="330" t="s">
        <v>220</v>
      </c>
      <c r="E140" s="329"/>
      <c r="F140" s="331">
        <v>15875</v>
      </c>
      <c r="G140" s="329"/>
      <c r="H140" s="12" t="s">
        <v>33</v>
      </c>
      <c r="I140" s="330" t="s">
        <v>158</v>
      </c>
      <c r="J140" s="329"/>
    </row>
    <row r="141" spans="1:10" ht="12.75" customHeight="1" x14ac:dyDescent="0.25">
      <c r="A141" s="9"/>
      <c r="B141" s="330">
        <v>4</v>
      </c>
      <c r="C141" s="329"/>
      <c r="D141" s="330" t="s">
        <v>220</v>
      </c>
      <c r="E141" s="329"/>
      <c r="F141" s="331">
        <v>20</v>
      </c>
      <c r="G141" s="329"/>
      <c r="H141" s="12" t="s">
        <v>33</v>
      </c>
      <c r="I141" s="330" t="s">
        <v>158</v>
      </c>
      <c r="J141" s="329"/>
    </row>
    <row r="142" spans="1:10" ht="12.75" customHeight="1" x14ac:dyDescent="0.25">
      <c r="A142" s="9"/>
      <c r="B142" s="330">
        <v>5</v>
      </c>
      <c r="C142" s="329"/>
      <c r="D142" s="330" t="s">
        <v>220</v>
      </c>
      <c r="E142" s="329"/>
      <c r="F142" s="331">
        <v>15875</v>
      </c>
      <c r="G142" s="329"/>
      <c r="H142" s="12" t="s">
        <v>61</v>
      </c>
      <c r="I142" s="330" t="s">
        <v>158</v>
      </c>
      <c r="J142" s="329"/>
    </row>
    <row r="143" spans="1:10" ht="12.75" customHeight="1" x14ac:dyDescent="0.25">
      <c r="A143" s="9"/>
      <c r="B143" s="330">
        <v>6</v>
      </c>
      <c r="C143" s="329"/>
      <c r="D143" s="330" t="s">
        <v>220</v>
      </c>
      <c r="E143" s="329"/>
      <c r="F143" s="331">
        <v>20</v>
      </c>
      <c r="G143" s="329"/>
      <c r="H143" s="12" t="s">
        <v>24</v>
      </c>
      <c r="I143" s="330" t="s">
        <v>158</v>
      </c>
      <c r="J143" s="329"/>
    </row>
    <row r="144" spans="1:10" x14ac:dyDescent="0.25">
      <c r="A144" s="9"/>
      <c r="B144" s="328"/>
      <c r="C144" s="329"/>
      <c r="D144" s="328" t="s">
        <v>194</v>
      </c>
      <c r="E144" s="329"/>
      <c r="F144" s="332">
        <v>47690</v>
      </c>
      <c r="G144" s="329"/>
      <c r="H144" s="11"/>
      <c r="I144" s="328"/>
      <c r="J144" s="329"/>
    </row>
    <row r="145" spans="1:10" ht="45.6" customHeight="1" x14ac:dyDescent="0.25">
      <c r="B145" s="326" t="s">
        <v>159</v>
      </c>
      <c r="C145" s="327"/>
      <c r="D145" s="327"/>
      <c r="E145" s="327"/>
      <c r="F145" s="327"/>
      <c r="G145" s="327"/>
      <c r="H145" s="327"/>
      <c r="I145" s="327"/>
      <c r="J145" s="327"/>
    </row>
    <row r="146" spans="1:10" ht="12.75" customHeight="1" x14ac:dyDescent="0.25">
      <c r="A146" s="9"/>
      <c r="B146" s="328" t="s">
        <v>1</v>
      </c>
      <c r="C146" s="329"/>
      <c r="D146" s="328" t="s">
        <v>2</v>
      </c>
      <c r="E146" s="329"/>
      <c r="F146" s="328" t="s">
        <v>3</v>
      </c>
      <c r="G146" s="329"/>
      <c r="H146" s="11" t="s">
        <v>4</v>
      </c>
      <c r="I146" s="328" t="s">
        <v>5</v>
      </c>
      <c r="J146" s="329"/>
    </row>
    <row r="147" spans="1:10" ht="12.75" customHeight="1" x14ac:dyDescent="0.25">
      <c r="A147" s="9"/>
      <c r="B147" s="330">
        <v>1</v>
      </c>
      <c r="C147" s="329"/>
      <c r="D147" s="330" t="s">
        <v>221</v>
      </c>
      <c r="E147" s="329"/>
      <c r="F147" s="331">
        <v>613.6</v>
      </c>
      <c r="G147" s="329"/>
      <c r="H147" s="12" t="s">
        <v>37</v>
      </c>
      <c r="I147" s="330" t="s">
        <v>110</v>
      </c>
      <c r="J147" s="329"/>
    </row>
    <row r="148" spans="1:10" ht="12.75" customHeight="1" x14ac:dyDescent="0.25">
      <c r="A148" s="9"/>
      <c r="B148" s="330">
        <v>2</v>
      </c>
      <c r="C148" s="329"/>
      <c r="D148" s="330" t="s">
        <v>223</v>
      </c>
      <c r="E148" s="329"/>
      <c r="F148" s="331">
        <v>590</v>
      </c>
      <c r="G148" s="329"/>
      <c r="H148" s="12" t="s">
        <v>39</v>
      </c>
      <c r="I148" s="330" t="s">
        <v>117</v>
      </c>
      <c r="J148" s="329"/>
    </row>
    <row r="149" spans="1:10" ht="12.75" customHeight="1" x14ac:dyDescent="0.25">
      <c r="A149" s="9"/>
      <c r="B149" s="330">
        <v>3</v>
      </c>
      <c r="C149" s="329"/>
      <c r="D149" s="330" t="s">
        <v>221</v>
      </c>
      <c r="E149" s="329"/>
      <c r="F149" s="331">
        <v>613.6</v>
      </c>
      <c r="G149" s="329"/>
      <c r="H149" s="12" t="s">
        <v>114</v>
      </c>
      <c r="I149" s="330" t="s">
        <v>110</v>
      </c>
      <c r="J149" s="329"/>
    </row>
    <row r="150" spans="1:10" ht="12.75" customHeight="1" x14ac:dyDescent="0.25">
      <c r="A150" s="9"/>
      <c r="B150" s="330">
        <v>4</v>
      </c>
      <c r="C150" s="329"/>
      <c r="D150" s="330" t="s">
        <v>222</v>
      </c>
      <c r="E150" s="329"/>
      <c r="F150" s="331">
        <v>1339</v>
      </c>
      <c r="G150" s="329"/>
      <c r="H150" s="12" t="s">
        <v>55</v>
      </c>
      <c r="I150" s="330" t="s">
        <v>131</v>
      </c>
      <c r="J150" s="329"/>
    </row>
    <row r="151" spans="1:10" ht="12.75" customHeight="1" x14ac:dyDescent="0.25">
      <c r="A151" s="9"/>
      <c r="B151" s="330">
        <v>5</v>
      </c>
      <c r="C151" s="329"/>
      <c r="D151" s="330" t="s">
        <v>223</v>
      </c>
      <c r="E151" s="329"/>
      <c r="F151" s="331">
        <v>590</v>
      </c>
      <c r="G151" s="329"/>
      <c r="H151" s="12" t="s">
        <v>55</v>
      </c>
      <c r="I151" s="330" t="s">
        <v>117</v>
      </c>
      <c r="J151" s="329"/>
    </row>
    <row r="152" spans="1:10" ht="12.75" customHeight="1" x14ac:dyDescent="0.25">
      <c r="A152" s="9"/>
      <c r="B152" s="330">
        <v>6</v>
      </c>
      <c r="C152" s="329"/>
      <c r="D152" s="330" t="s">
        <v>223</v>
      </c>
      <c r="E152" s="329"/>
      <c r="F152" s="331">
        <v>590</v>
      </c>
      <c r="G152" s="329"/>
      <c r="H152" s="12" t="s">
        <v>24</v>
      </c>
      <c r="I152" s="330" t="s">
        <v>117</v>
      </c>
      <c r="J152" s="329"/>
    </row>
    <row r="153" spans="1:10" ht="12.75" customHeight="1" x14ac:dyDescent="0.25">
      <c r="A153" s="9"/>
      <c r="B153" s="330">
        <v>7</v>
      </c>
      <c r="C153" s="329"/>
      <c r="D153" s="330" t="s">
        <v>221</v>
      </c>
      <c r="E153" s="329"/>
      <c r="F153" s="331">
        <v>613.6</v>
      </c>
      <c r="G153" s="329"/>
      <c r="H153" s="12" t="s">
        <v>63</v>
      </c>
      <c r="I153" s="330" t="s">
        <v>110</v>
      </c>
      <c r="J153" s="329"/>
    </row>
    <row r="154" spans="1:10" ht="12.75" customHeight="1" x14ac:dyDescent="0.25">
      <c r="A154" s="9"/>
      <c r="B154" s="330">
        <v>9</v>
      </c>
      <c r="C154" s="329"/>
      <c r="D154" s="330" t="s">
        <v>222</v>
      </c>
      <c r="E154" s="329"/>
      <c r="F154" s="331">
        <v>1339</v>
      </c>
      <c r="G154" s="329"/>
      <c r="H154" s="12" t="s">
        <v>160</v>
      </c>
      <c r="I154" s="330" t="s">
        <v>131</v>
      </c>
      <c r="J154" s="329"/>
    </row>
    <row r="155" spans="1:10" x14ac:dyDescent="0.25">
      <c r="A155" s="9"/>
      <c r="B155" s="328"/>
      <c r="C155" s="329"/>
      <c r="D155" s="328" t="s">
        <v>194</v>
      </c>
      <c r="E155" s="329"/>
      <c r="F155" s="332">
        <f>SUM(F147:F154)</f>
        <v>6288.8</v>
      </c>
      <c r="G155" s="329"/>
      <c r="H155" s="11"/>
      <c r="I155" s="328"/>
      <c r="J155" s="329"/>
    </row>
    <row r="156" spans="1:10" ht="45.6" customHeight="1" x14ac:dyDescent="0.25">
      <c r="B156" s="326" t="s">
        <v>161</v>
      </c>
      <c r="C156" s="327"/>
      <c r="D156" s="327"/>
      <c r="E156" s="327"/>
      <c r="F156" s="327"/>
      <c r="G156" s="327"/>
      <c r="H156" s="327"/>
      <c r="I156" s="327"/>
      <c r="J156" s="327"/>
    </row>
    <row r="157" spans="1:10" ht="12.75" customHeight="1" x14ac:dyDescent="0.25">
      <c r="A157" s="9"/>
      <c r="B157" s="328" t="s">
        <v>1</v>
      </c>
      <c r="C157" s="329"/>
      <c r="D157" s="328" t="s">
        <v>2</v>
      </c>
      <c r="E157" s="329"/>
      <c r="F157" s="328" t="s">
        <v>3</v>
      </c>
      <c r="G157" s="329"/>
      <c r="H157" s="11" t="s">
        <v>4</v>
      </c>
      <c r="I157" s="328" t="s">
        <v>5</v>
      </c>
      <c r="J157" s="329"/>
    </row>
    <row r="158" spans="1:10" ht="12.75" customHeight="1" x14ac:dyDescent="0.25">
      <c r="A158" s="9"/>
      <c r="B158" s="330">
        <v>1</v>
      </c>
      <c r="C158" s="329"/>
      <c r="D158" s="330" t="s">
        <v>224</v>
      </c>
      <c r="E158" s="329"/>
      <c r="F158" s="331">
        <v>180</v>
      </c>
      <c r="G158" s="329"/>
      <c r="H158" s="12" t="s">
        <v>61</v>
      </c>
      <c r="I158" s="330" t="s">
        <v>162</v>
      </c>
      <c r="J158" s="329"/>
    </row>
    <row r="159" spans="1:10" ht="12.75" customHeight="1" x14ac:dyDescent="0.25">
      <c r="A159" s="9"/>
      <c r="B159" s="330">
        <v>2</v>
      </c>
      <c r="C159" s="329"/>
      <c r="D159" s="330" t="s">
        <v>225</v>
      </c>
      <c r="E159" s="329"/>
      <c r="F159" s="331">
        <v>338.8</v>
      </c>
      <c r="G159" s="329"/>
      <c r="H159" s="12" t="s">
        <v>73</v>
      </c>
      <c r="I159" s="330" t="s">
        <v>163</v>
      </c>
      <c r="J159" s="329"/>
    </row>
    <row r="160" spans="1:10" ht="12.75" customHeight="1" x14ac:dyDescent="0.25">
      <c r="A160" s="9"/>
      <c r="B160" s="330">
        <v>3</v>
      </c>
      <c r="C160" s="329"/>
      <c r="D160" s="330" t="s">
        <v>224</v>
      </c>
      <c r="E160" s="329"/>
      <c r="F160" s="331">
        <v>180</v>
      </c>
      <c r="G160" s="329"/>
      <c r="H160" s="12" t="s">
        <v>61</v>
      </c>
      <c r="I160" s="330" t="s">
        <v>162</v>
      </c>
      <c r="J160" s="329"/>
    </row>
    <row r="161" spans="1:10" x14ac:dyDescent="0.25">
      <c r="A161" s="9"/>
      <c r="B161" s="328"/>
      <c r="C161" s="329"/>
      <c r="D161" s="328" t="s">
        <v>194</v>
      </c>
      <c r="E161" s="329"/>
      <c r="F161" s="332">
        <v>698.8</v>
      </c>
      <c r="G161" s="329"/>
      <c r="H161" s="11"/>
      <c r="I161" s="328"/>
      <c r="J161" s="329"/>
    </row>
    <row r="162" spans="1:10" ht="45.6" customHeight="1" x14ac:dyDescent="0.25">
      <c r="B162" s="326" t="s">
        <v>164</v>
      </c>
      <c r="C162" s="327"/>
      <c r="D162" s="327"/>
      <c r="E162" s="327"/>
      <c r="F162" s="327"/>
      <c r="G162" s="327"/>
      <c r="H162" s="327"/>
      <c r="I162" s="327"/>
      <c r="J162" s="327"/>
    </row>
    <row r="163" spans="1:10" ht="12.75" customHeight="1" x14ac:dyDescent="0.25">
      <c r="A163" s="9"/>
      <c r="B163" s="328" t="s">
        <v>1</v>
      </c>
      <c r="C163" s="329"/>
      <c r="D163" s="328" t="s">
        <v>2</v>
      </c>
      <c r="E163" s="329"/>
      <c r="F163" s="328" t="s">
        <v>3</v>
      </c>
      <c r="G163" s="329"/>
      <c r="H163" s="11" t="s">
        <v>4</v>
      </c>
      <c r="I163" s="328" t="s">
        <v>5</v>
      </c>
      <c r="J163" s="329"/>
    </row>
    <row r="164" spans="1:10" ht="12.75" customHeight="1" x14ac:dyDescent="0.25">
      <c r="A164" s="9"/>
      <c r="B164" s="330">
        <v>1</v>
      </c>
      <c r="C164" s="329"/>
      <c r="D164" s="330" t="s">
        <v>226</v>
      </c>
      <c r="E164" s="329"/>
      <c r="F164" s="331">
        <v>995.92</v>
      </c>
      <c r="G164" s="329"/>
      <c r="H164" s="12" t="s">
        <v>30</v>
      </c>
      <c r="I164" s="330" t="s">
        <v>165</v>
      </c>
      <c r="J164" s="329"/>
    </row>
    <row r="165" spans="1:10" ht="12.75" customHeight="1" x14ac:dyDescent="0.25">
      <c r="A165" s="9"/>
      <c r="B165" s="330">
        <v>2</v>
      </c>
      <c r="C165" s="329"/>
      <c r="D165" s="330" t="s">
        <v>226</v>
      </c>
      <c r="E165" s="329"/>
      <c r="F165" s="331">
        <v>995.92</v>
      </c>
      <c r="G165" s="329"/>
      <c r="H165" s="12" t="s">
        <v>55</v>
      </c>
      <c r="I165" s="330" t="s">
        <v>165</v>
      </c>
      <c r="J165" s="329"/>
    </row>
    <row r="166" spans="1:10" ht="12.75" customHeight="1" x14ac:dyDescent="0.25">
      <c r="A166" s="9"/>
      <c r="B166" s="330">
        <v>3</v>
      </c>
      <c r="C166" s="329"/>
      <c r="D166" s="330" t="s">
        <v>226</v>
      </c>
      <c r="E166" s="329"/>
      <c r="F166" s="331">
        <v>995.92</v>
      </c>
      <c r="G166" s="329"/>
      <c r="H166" s="12" t="s">
        <v>63</v>
      </c>
      <c r="I166" s="330" t="s">
        <v>165</v>
      </c>
      <c r="J166" s="329"/>
    </row>
    <row r="167" spans="1:10" x14ac:dyDescent="0.25">
      <c r="A167" s="9"/>
      <c r="B167" s="328"/>
      <c r="C167" s="329"/>
      <c r="D167" s="328" t="s">
        <v>194</v>
      </c>
      <c r="E167" s="329"/>
      <c r="F167" s="332">
        <v>2987.76</v>
      </c>
      <c r="G167" s="329"/>
      <c r="H167" s="11"/>
      <c r="I167" s="328"/>
      <c r="J167" s="329"/>
    </row>
    <row r="168" spans="1:10" ht="45.6" customHeight="1" x14ac:dyDescent="0.25">
      <c r="B168" s="326" t="s">
        <v>166</v>
      </c>
      <c r="C168" s="327"/>
      <c r="D168" s="327"/>
      <c r="E168" s="327"/>
      <c r="F168" s="327"/>
      <c r="G168" s="327"/>
      <c r="H168" s="327"/>
      <c r="I168" s="327"/>
      <c r="J168" s="327"/>
    </row>
    <row r="169" spans="1:10" ht="12.75" customHeight="1" x14ac:dyDescent="0.25">
      <c r="A169" s="9"/>
      <c r="B169" s="328" t="s">
        <v>1</v>
      </c>
      <c r="C169" s="329"/>
      <c r="D169" s="328" t="s">
        <v>2</v>
      </c>
      <c r="E169" s="329"/>
      <c r="F169" s="328" t="s">
        <v>3</v>
      </c>
      <c r="G169" s="329"/>
      <c r="H169" s="11" t="s">
        <v>4</v>
      </c>
      <c r="I169" s="328" t="s">
        <v>5</v>
      </c>
      <c r="J169" s="329"/>
    </row>
    <row r="170" spans="1:10" ht="12.75" customHeight="1" x14ac:dyDescent="0.25">
      <c r="A170" s="9"/>
      <c r="B170" s="330">
        <v>1</v>
      </c>
      <c r="C170" s="329"/>
      <c r="D170" s="330" t="s">
        <v>167</v>
      </c>
      <c r="E170" s="329"/>
      <c r="F170" s="331">
        <v>200</v>
      </c>
      <c r="G170" s="329"/>
      <c r="H170" s="12" t="s">
        <v>30</v>
      </c>
      <c r="I170" s="330" t="s">
        <v>168</v>
      </c>
      <c r="J170" s="329"/>
    </row>
    <row r="171" spans="1:10" ht="12.75" customHeight="1" x14ac:dyDescent="0.25">
      <c r="A171" s="9"/>
      <c r="B171" s="330">
        <v>2</v>
      </c>
      <c r="C171" s="329"/>
      <c r="D171" s="330" t="s">
        <v>167</v>
      </c>
      <c r="E171" s="329"/>
      <c r="F171" s="331">
        <v>240</v>
      </c>
      <c r="G171" s="329"/>
      <c r="H171" s="12" t="s">
        <v>30</v>
      </c>
      <c r="I171" s="330" t="s">
        <v>169</v>
      </c>
      <c r="J171" s="329"/>
    </row>
    <row r="172" spans="1:10" ht="12.75" customHeight="1" x14ac:dyDescent="0.25">
      <c r="A172" s="9"/>
      <c r="B172" s="330">
        <v>3</v>
      </c>
      <c r="C172" s="329"/>
      <c r="D172" s="330" t="s">
        <v>167</v>
      </c>
      <c r="E172" s="329"/>
      <c r="F172" s="331">
        <v>200</v>
      </c>
      <c r="G172" s="329"/>
      <c r="H172" s="12" t="s">
        <v>52</v>
      </c>
      <c r="I172" s="330" t="s">
        <v>168</v>
      </c>
      <c r="J172" s="329"/>
    </row>
    <row r="173" spans="1:10" ht="12.75" customHeight="1" x14ac:dyDescent="0.25">
      <c r="A173" s="9"/>
      <c r="B173" s="330">
        <v>4</v>
      </c>
      <c r="C173" s="329"/>
      <c r="D173" s="330" t="s">
        <v>167</v>
      </c>
      <c r="E173" s="329"/>
      <c r="F173" s="331">
        <v>120</v>
      </c>
      <c r="G173" s="329"/>
      <c r="H173" s="12" t="s">
        <v>52</v>
      </c>
      <c r="I173" s="330" t="s">
        <v>169</v>
      </c>
      <c r="J173" s="329"/>
    </row>
    <row r="174" spans="1:10" ht="12.75" customHeight="1" x14ac:dyDescent="0.25">
      <c r="A174" s="9"/>
      <c r="B174" s="330">
        <v>5</v>
      </c>
      <c r="C174" s="329"/>
      <c r="D174" s="330" t="s">
        <v>167</v>
      </c>
      <c r="E174" s="329"/>
      <c r="F174" s="331">
        <v>100</v>
      </c>
      <c r="G174" s="329"/>
      <c r="H174" s="12" t="s">
        <v>52</v>
      </c>
      <c r="I174" s="330" t="s">
        <v>168</v>
      </c>
      <c r="J174" s="329"/>
    </row>
    <row r="175" spans="1:10" ht="12.75" customHeight="1" x14ac:dyDescent="0.25">
      <c r="A175" s="9"/>
      <c r="B175" s="330">
        <v>6</v>
      </c>
      <c r="C175" s="329"/>
      <c r="D175" s="330" t="s">
        <v>167</v>
      </c>
      <c r="E175" s="329"/>
      <c r="F175" s="331">
        <v>120</v>
      </c>
      <c r="G175" s="329"/>
      <c r="H175" s="12" t="s">
        <v>52</v>
      </c>
      <c r="I175" s="330" t="s">
        <v>169</v>
      </c>
      <c r="J175" s="329"/>
    </row>
    <row r="176" spans="1:10" ht="12.75" customHeight="1" x14ac:dyDescent="0.25">
      <c r="A176" s="9"/>
      <c r="B176" s="330">
        <v>7</v>
      </c>
      <c r="C176" s="329"/>
      <c r="D176" s="330" t="s">
        <v>167</v>
      </c>
      <c r="E176" s="329"/>
      <c r="F176" s="331">
        <v>100</v>
      </c>
      <c r="G176" s="329"/>
      <c r="H176" s="12" t="s">
        <v>52</v>
      </c>
      <c r="I176" s="330" t="s">
        <v>168</v>
      </c>
      <c r="J176" s="329"/>
    </row>
    <row r="177" spans="1:10" ht="12.75" customHeight="1" x14ac:dyDescent="0.25">
      <c r="A177" s="9"/>
      <c r="B177" s="330">
        <v>8</v>
      </c>
      <c r="C177" s="329"/>
      <c r="D177" s="330" t="s">
        <v>167</v>
      </c>
      <c r="E177" s="329"/>
      <c r="F177" s="331">
        <v>400</v>
      </c>
      <c r="G177" s="329"/>
      <c r="H177" s="12" t="s">
        <v>70</v>
      </c>
      <c r="I177" s="330" t="s">
        <v>168</v>
      </c>
      <c r="J177" s="329"/>
    </row>
    <row r="178" spans="1:10" ht="12.75" customHeight="1" x14ac:dyDescent="0.25">
      <c r="A178" s="9"/>
      <c r="B178" s="330">
        <v>9</v>
      </c>
      <c r="C178" s="329"/>
      <c r="D178" s="330" t="s">
        <v>167</v>
      </c>
      <c r="E178" s="329"/>
      <c r="F178" s="331">
        <v>90</v>
      </c>
      <c r="G178" s="329"/>
      <c r="H178" s="12" t="s">
        <v>97</v>
      </c>
      <c r="I178" s="330" t="s">
        <v>170</v>
      </c>
      <c r="J178" s="329"/>
    </row>
    <row r="179" spans="1:10" ht="12.75" customHeight="1" x14ac:dyDescent="0.25">
      <c r="A179" s="9"/>
      <c r="B179" s="330">
        <v>10</v>
      </c>
      <c r="C179" s="329"/>
      <c r="D179" s="330" t="s">
        <v>167</v>
      </c>
      <c r="E179" s="329"/>
      <c r="F179" s="331">
        <v>90</v>
      </c>
      <c r="G179" s="329"/>
      <c r="H179" s="12" t="s">
        <v>97</v>
      </c>
      <c r="I179" s="330" t="s">
        <v>170</v>
      </c>
      <c r="J179" s="329"/>
    </row>
    <row r="180" spans="1:10" ht="12.75" customHeight="1" x14ac:dyDescent="0.25">
      <c r="A180" s="9"/>
      <c r="B180" s="330">
        <v>11</v>
      </c>
      <c r="C180" s="329"/>
      <c r="D180" s="330" t="s">
        <v>167</v>
      </c>
      <c r="E180" s="329"/>
      <c r="F180" s="331">
        <v>360</v>
      </c>
      <c r="G180" s="329"/>
      <c r="H180" s="12" t="s">
        <v>97</v>
      </c>
      <c r="I180" s="330" t="s">
        <v>170</v>
      </c>
      <c r="J180" s="329"/>
    </row>
    <row r="181" spans="1:10" ht="12.75" customHeight="1" x14ac:dyDescent="0.25">
      <c r="A181" s="9"/>
      <c r="B181" s="330">
        <v>12</v>
      </c>
      <c r="C181" s="329"/>
      <c r="D181" s="330" t="s">
        <v>167</v>
      </c>
      <c r="E181" s="329"/>
      <c r="F181" s="331">
        <v>180</v>
      </c>
      <c r="G181" s="329"/>
      <c r="H181" s="12" t="s">
        <v>97</v>
      </c>
      <c r="I181" s="330" t="s">
        <v>170</v>
      </c>
      <c r="J181" s="329"/>
    </row>
    <row r="182" spans="1:10" ht="12.75" customHeight="1" x14ac:dyDescent="0.25">
      <c r="A182" s="9"/>
      <c r="B182" s="330">
        <v>13</v>
      </c>
      <c r="C182" s="329"/>
      <c r="D182" s="330" t="s">
        <v>167</v>
      </c>
      <c r="E182" s="329"/>
      <c r="F182" s="331">
        <v>100</v>
      </c>
      <c r="G182" s="329"/>
      <c r="H182" s="12" t="s">
        <v>53</v>
      </c>
      <c r="I182" s="330" t="s">
        <v>168</v>
      </c>
      <c r="J182" s="329"/>
    </row>
    <row r="183" spans="1:10" ht="12.75" customHeight="1" x14ac:dyDescent="0.25">
      <c r="A183" s="9"/>
      <c r="B183" s="330">
        <v>14</v>
      </c>
      <c r="C183" s="329"/>
      <c r="D183" s="330" t="s">
        <v>167</v>
      </c>
      <c r="E183" s="329"/>
      <c r="F183" s="331">
        <v>480</v>
      </c>
      <c r="G183" s="329"/>
      <c r="H183" s="12" t="s">
        <v>53</v>
      </c>
      <c r="I183" s="330" t="s">
        <v>169</v>
      </c>
      <c r="J183" s="329"/>
    </row>
    <row r="184" spans="1:10" ht="12.75" customHeight="1" x14ac:dyDescent="0.25">
      <c r="A184" s="9"/>
      <c r="B184" s="330">
        <v>15</v>
      </c>
      <c r="C184" s="329"/>
      <c r="D184" s="330" t="s">
        <v>167</v>
      </c>
      <c r="E184" s="329"/>
      <c r="F184" s="331">
        <v>120</v>
      </c>
      <c r="G184" s="329"/>
      <c r="H184" s="12" t="s">
        <v>33</v>
      </c>
      <c r="I184" s="330" t="s">
        <v>169</v>
      </c>
      <c r="J184" s="329"/>
    </row>
    <row r="185" spans="1:10" ht="12.75" customHeight="1" x14ac:dyDescent="0.25">
      <c r="A185" s="9"/>
      <c r="B185" s="330">
        <v>16</v>
      </c>
      <c r="C185" s="329"/>
      <c r="D185" s="330" t="s">
        <v>167</v>
      </c>
      <c r="E185" s="329"/>
      <c r="F185" s="331">
        <v>240</v>
      </c>
      <c r="G185" s="329"/>
      <c r="H185" s="12" t="s">
        <v>33</v>
      </c>
      <c r="I185" s="330" t="s">
        <v>169</v>
      </c>
      <c r="J185" s="329"/>
    </row>
    <row r="186" spans="1:10" ht="12.75" customHeight="1" x14ac:dyDescent="0.25">
      <c r="A186" s="9"/>
      <c r="B186" s="330">
        <v>17</v>
      </c>
      <c r="C186" s="329"/>
      <c r="D186" s="330" t="s">
        <v>167</v>
      </c>
      <c r="E186" s="329"/>
      <c r="F186" s="331">
        <v>80</v>
      </c>
      <c r="G186" s="329"/>
      <c r="H186" s="12" t="s">
        <v>10</v>
      </c>
      <c r="I186" s="330" t="s">
        <v>169</v>
      </c>
      <c r="J186" s="329"/>
    </row>
    <row r="187" spans="1:10" ht="12.75" customHeight="1" x14ac:dyDescent="0.25">
      <c r="A187" s="9"/>
      <c r="B187" s="330">
        <v>18</v>
      </c>
      <c r="C187" s="329"/>
      <c r="D187" s="330" t="s">
        <v>167</v>
      </c>
      <c r="E187" s="329"/>
      <c r="F187" s="331">
        <v>180</v>
      </c>
      <c r="G187" s="329"/>
      <c r="H187" s="12" t="s">
        <v>97</v>
      </c>
      <c r="I187" s="330" t="s">
        <v>170</v>
      </c>
      <c r="J187" s="329"/>
    </row>
    <row r="188" spans="1:10" ht="12.75" customHeight="1" x14ac:dyDescent="0.25">
      <c r="A188" s="9"/>
      <c r="B188" s="330">
        <v>19</v>
      </c>
      <c r="C188" s="329"/>
      <c r="D188" s="330" t="s">
        <v>167</v>
      </c>
      <c r="E188" s="329"/>
      <c r="F188" s="331">
        <v>50</v>
      </c>
      <c r="G188" s="329"/>
      <c r="H188" s="12" t="s">
        <v>58</v>
      </c>
      <c r="I188" s="330" t="s">
        <v>168</v>
      </c>
      <c r="J188" s="329"/>
    </row>
    <row r="189" spans="1:10" ht="12.75" customHeight="1" x14ac:dyDescent="0.25">
      <c r="A189" s="9"/>
      <c r="B189" s="330">
        <v>20</v>
      </c>
      <c r="C189" s="329"/>
      <c r="D189" s="330" t="s">
        <v>167</v>
      </c>
      <c r="E189" s="329"/>
      <c r="F189" s="331">
        <v>100</v>
      </c>
      <c r="G189" s="329"/>
      <c r="H189" s="12" t="s">
        <v>58</v>
      </c>
      <c r="I189" s="330" t="s">
        <v>168</v>
      </c>
      <c r="J189" s="329"/>
    </row>
    <row r="190" spans="1:10" ht="12.75" customHeight="1" x14ac:dyDescent="0.25">
      <c r="A190" s="9"/>
      <c r="B190" s="330">
        <v>21</v>
      </c>
      <c r="C190" s="329"/>
      <c r="D190" s="330" t="s">
        <v>167</v>
      </c>
      <c r="E190" s="329"/>
      <c r="F190" s="331">
        <v>90</v>
      </c>
      <c r="G190" s="329"/>
      <c r="H190" s="12" t="s">
        <v>93</v>
      </c>
      <c r="I190" s="330" t="s">
        <v>170</v>
      </c>
      <c r="J190" s="329"/>
    </row>
    <row r="191" spans="1:10" ht="12.75" customHeight="1" x14ac:dyDescent="0.25">
      <c r="A191" s="9"/>
      <c r="B191" s="330">
        <v>22</v>
      </c>
      <c r="C191" s="329"/>
      <c r="D191" s="330" t="s">
        <v>167</v>
      </c>
      <c r="E191" s="329"/>
      <c r="F191" s="331">
        <v>200</v>
      </c>
      <c r="G191" s="329"/>
      <c r="H191" s="12" t="s">
        <v>76</v>
      </c>
      <c r="I191" s="330" t="s">
        <v>168</v>
      </c>
      <c r="J191" s="329"/>
    </row>
    <row r="192" spans="1:10" ht="12.75" customHeight="1" x14ac:dyDescent="0.25">
      <c r="A192" s="9"/>
      <c r="B192" s="330">
        <v>23</v>
      </c>
      <c r="C192" s="329"/>
      <c r="D192" s="330" t="s">
        <v>167</v>
      </c>
      <c r="E192" s="329"/>
      <c r="F192" s="331">
        <v>240</v>
      </c>
      <c r="G192" s="329"/>
      <c r="H192" s="12" t="s">
        <v>76</v>
      </c>
      <c r="I192" s="330" t="s">
        <v>169</v>
      </c>
      <c r="J192" s="329"/>
    </row>
    <row r="193" spans="1:10" ht="12.75" customHeight="1" x14ac:dyDescent="0.25">
      <c r="A193" s="9"/>
      <c r="B193" s="330">
        <v>24</v>
      </c>
      <c r="C193" s="329"/>
      <c r="D193" s="330" t="s">
        <v>167</v>
      </c>
      <c r="E193" s="329"/>
      <c r="F193" s="331">
        <v>120</v>
      </c>
      <c r="G193" s="329"/>
      <c r="H193" s="12" t="s">
        <v>76</v>
      </c>
      <c r="I193" s="330" t="s">
        <v>169</v>
      </c>
      <c r="J193" s="329"/>
    </row>
    <row r="194" spans="1:10" ht="12.75" customHeight="1" x14ac:dyDescent="0.25">
      <c r="A194" s="9"/>
      <c r="B194" s="330">
        <v>25</v>
      </c>
      <c r="C194" s="329"/>
      <c r="D194" s="330" t="s">
        <v>167</v>
      </c>
      <c r="E194" s="329"/>
      <c r="F194" s="331">
        <v>100</v>
      </c>
      <c r="G194" s="329"/>
      <c r="H194" s="12" t="s">
        <v>76</v>
      </c>
      <c r="I194" s="330" t="s">
        <v>168</v>
      </c>
      <c r="J194" s="329"/>
    </row>
    <row r="195" spans="1:10" ht="12.75" customHeight="1" x14ac:dyDescent="0.25">
      <c r="A195" s="9"/>
      <c r="B195" s="330">
        <v>26</v>
      </c>
      <c r="C195" s="329"/>
      <c r="D195" s="330" t="s">
        <v>167</v>
      </c>
      <c r="E195" s="329"/>
      <c r="F195" s="331">
        <v>120</v>
      </c>
      <c r="G195" s="329"/>
      <c r="H195" s="12" t="s">
        <v>76</v>
      </c>
      <c r="I195" s="330" t="s">
        <v>169</v>
      </c>
      <c r="J195" s="329"/>
    </row>
    <row r="196" spans="1:10" ht="12.75" customHeight="1" x14ac:dyDescent="0.25">
      <c r="A196" s="9"/>
      <c r="B196" s="330">
        <v>27</v>
      </c>
      <c r="C196" s="329"/>
      <c r="D196" s="330" t="s">
        <v>167</v>
      </c>
      <c r="E196" s="329"/>
      <c r="F196" s="331">
        <v>100</v>
      </c>
      <c r="G196" s="329"/>
      <c r="H196" s="12" t="s">
        <v>61</v>
      </c>
      <c r="I196" s="330" t="s">
        <v>168</v>
      </c>
      <c r="J196" s="329"/>
    </row>
    <row r="197" spans="1:10" ht="12.75" customHeight="1" x14ac:dyDescent="0.25">
      <c r="A197" s="9"/>
      <c r="B197" s="330">
        <v>28</v>
      </c>
      <c r="C197" s="329"/>
      <c r="D197" s="330" t="s">
        <v>167</v>
      </c>
      <c r="E197" s="329"/>
      <c r="F197" s="331">
        <v>90</v>
      </c>
      <c r="G197" s="329"/>
      <c r="H197" s="12" t="s">
        <v>93</v>
      </c>
      <c r="I197" s="330" t="s">
        <v>170</v>
      </c>
      <c r="J197" s="329"/>
    </row>
    <row r="198" spans="1:10" x14ac:dyDescent="0.25">
      <c r="A198" s="9"/>
      <c r="B198" s="328"/>
      <c r="C198" s="329"/>
      <c r="D198" s="328" t="s">
        <v>194</v>
      </c>
      <c r="E198" s="329"/>
      <c r="F198" s="332">
        <v>4610</v>
      </c>
      <c r="G198" s="329"/>
      <c r="H198" s="11"/>
      <c r="I198" s="328"/>
      <c r="J198" s="329"/>
    </row>
    <row r="199" spans="1:10" ht="45.6" customHeight="1" x14ac:dyDescent="0.25">
      <c r="B199" s="326" t="s">
        <v>171</v>
      </c>
      <c r="C199" s="327"/>
      <c r="D199" s="327"/>
      <c r="E199" s="327"/>
      <c r="F199" s="327"/>
      <c r="G199" s="327"/>
      <c r="H199" s="327"/>
      <c r="I199" s="327"/>
      <c r="J199" s="327"/>
    </row>
    <row r="200" spans="1:10" ht="12.75" customHeight="1" x14ac:dyDescent="0.25">
      <c r="A200" s="9"/>
      <c r="B200" s="328" t="s">
        <v>1</v>
      </c>
      <c r="C200" s="329"/>
      <c r="D200" s="328" t="s">
        <v>2</v>
      </c>
      <c r="E200" s="329"/>
      <c r="F200" s="328" t="s">
        <v>3</v>
      </c>
      <c r="G200" s="329"/>
      <c r="H200" s="11" t="s">
        <v>4</v>
      </c>
      <c r="I200" s="328" t="s">
        <v>5</v>
      </c>
      <c r="J200" s="329"/>
    </row>
    <row r="201" spans="1:10" ht="12.75" customHeight="1" x14ac:dyDescent="0.25">
      <c r="A201" s="9"/>
      <c r="B201" s="330">
        <v>1</v>
      </c>
      <c r="C201" s="329"/>
      <c r="D201" s="330" t="s">
        <v>172</v>
      </c>
      <c r="E201" s="329"/>
      <c r="F201" s="331">
        <v>90</v>
      </c>
      <c r="G201" s="329"/>
      <c r="H201" s="12" t="s">
        <v>80</v>
      </c>
      <c r="I201" s="330" t="s">
        <v>173</v>
      </c>
      <c r="J201" s="329"/>
    </row>
    <row r="202" spans="1:10" ht="12.75" customHeight="1" x14ac:dyDescent="0.25">
      <c r="A202" s="9"/>
      <c r="B202" s="330">
        <v>2</v>
      </c>
      <c r="C202" s="329"/>
      <c r="D202" s="330" t="s">
        <v>174</v>
      </c>
      <c r="E202" s="329"/>
      <c r="F202" s="331">
        <v>90</v>
      </c>
      <c r="G202" s="329"/>
      <c r="H202" s="12" t="s">
        <v>80</v>
      </c>
      <c r="I202" s="330" t="s">
        <v>173</v>
      </c>
      <c r="J202" s="329"/>
    </row>
    <row r="203" spans="1:10" x14ac:dyDescent="0.25">
      <c r="A203" s="9"/>
      <c r="B203" s="328"/>
      <c r="C203" s="329"/>
      <c r="D203" s="328" t="s">
        <v>194</v>
      </c>
      <c r="E203" s="329"/>
      <c r="F203" s="332">
        <v>180</v>
      </c>
      <c r="G203" s="329"/>
      <c r="H203" s="11"/>
      <c r="I203" s="328"/>
      <c r="J203" s="329"/>
    </row>
    <row r="204" spans="1:10" ht="45.6" customHeight="1" x14ac:dyDescent="0.25">
      <c r="B204" s="326" t="s">
        <v>175</v>
      </c>
      <c r="C204" s="327"/>
      <c r="D204" s="327"/>
      <c r="E204" s="327"/>
      <c r="F204" s="327"/>
      <c r="G204" s="327"/>
      <c r="H204" s="327"/>
      <c r="I204" s="327"/>
      <c r="J204" s="327"/>
    </row>
    <row r="205" spans="1:10" ht="12.75" customHeight="1" x14ac:dyDescent="0.25">
      <c r="A205" s="9"/>
      <c r="B205" s="328" t="s">
        <v>1</v>
      </c>
      <c r="C205" s="329"/>
      <c r="D205" s="328" t="s">
        <v>2</v>
      </c>
      <c r="E205" s="329"/>
      <c r="F205" s="328" t="s">
        <v>3</v>
      </c>
      <c r="G205" s="329"/>
      <c r="H205" s="11" t="s">
        <v>4</v>
      </c>
      <c r="I205" s="328" t="s">
        <v>5</v>
      </c>
      <c r="J205" s="329"/>
    </row>
    <row r="206" spans="1:10" ht="12.75" customHeight="1" x14ac:dyDescent="0.25">
      <c r="A206" s="9"/>
      <c r="B206" s="330">
        <v>1</v>
      </c>
      <c r="C206" s="329"/>
      <c r="D206" s="330" t="s">
        <v>176</v>
      </c>
      <c r="E206" s="329"/>
      <c r="F206" s="331">
        <v>160</v>
      </c>
      <c r="G206" s="329"/>
      <c r="H206" s="12" t="s">
        <v>35</v>
      </c>
      <c r="I206" s="330" t="s">
        <v>177</v>
      </c>
      <c r="J206" s="329"/>
    </row>
    <row r="207" spans="1:10" x14ac:dyDescent="0.25">
      <c r="A207" s="9"/>
      <c r="B207" s="328"/>
      <c r="C207" s="329"/>
      <c r="D207" s="328"/>
      <c r="E207" s="329"/>
      <c r="F207" s="332">
        <v>160</v>
      </c>
      <c r="G207" s="329"/>
      <c r="H207" s="11"/>
      <c r="I207" s="328"/>
      <c r="J207" s="329"/>
    </row>
    <row r="208" spans="1:10" ht="45.6" customHeight="1" x14ac:dyDescent="0.25">
      <c r="B208" s="326" t="s">
        <v>69</v>
      </c>
      <c r="C208" s="327"/>
      <c r="D208" s="327"/>
      <c r="E208" s="327"/>
      <c r="F208" s="327"/>
      <c r="G208" s="327"/>
      <c r="H208" s="327"/>
      <c r="I208" s="327"/>
      <c r="J208" s="327"/>
    </row>
    <row r="209" spans="1:10" ht="12.75" customHeight="1" x14ac:dyDescent="0.25">
      <c r="A209" s="9"/>
      <c r="B209" s="328" t="s">
        <v>1</v>
      </c>
      <c r="C209" s="329"/>
      <c r="D209" s="328" t="s">
        <v>2</v>
      </c>
      <c r="E209" s="329"/>
      <c r="F209" s="328" t="s">
        <v>3</v>
      </c>
      <c r="G209" s="329"/>
      <c r="H209" s="11" t="s">
        <v>4</v>
      </c>
      <c r="I209" s="328" t="s">
        <v>5</v>
      </c>
      <c r="J209" s="329"/>
    </row>
    <row r="210" spans="1:10" ht="12.75" customHeight="1" x14ac:dyDescent="0.25">
      <c r="A210" s="9"/>
      <c r="B210" s="330">
        <v>1</v>
      </c>
      <c r="C210" s="329"/>
      <c r="D210" s="330" t="s">
        <v>227</v>
      </c>
      <c r="E210" s="329"/>
      <c r="F210" s="331">
        <v>669.6</v>
      </c>
      <c r="G210" s="329"/>
      <c r="H210" s="12" t="s">
        <v>178</v>
      </c>
      <c r="I210" s="330" t="s">
        <v>71</v>
      </c>
      <c r="J210" s="329"/>
    </row>
    <row r="211" spans="1:10" ht="12.75" customHeight="1" x14ac:dyDescent="0.25">
      <c r="A211" s="9"/>
      <c r="B211" s="330">
        <v>2</v>
      </c>
      <c r="C211" s="329"/>
      <c r="D211" s="330" t="s">
        <v>227</v>
      </c>
      <c r="E211" s="329"/>
      <c r="F211" s="331">
        <v>521.41999999999996</v>
      </c>
      <c r="G211" s="329"/>
      <c r="H211" s="12" t="s">
        <v>70</v>
      </c>
      <c r="I211" s="330" t="s">
        <v>71</v>
      </c>
      <c r="J211" s="329"/>
    </row>
    <row r="212" spans="1:10" ht="12.75" customHeight="1" x14ac:dyDescent="0.25">
      <c r="A212" s="9"/>
      <c r="B212" s="330">
        <v>3</v>
      </c>
      <c r="C212" s="329"/>
      <c r="D212" s="330" t="s">
        <v>227</v>
      </c>
      <c r="E212" s="329"/>
      <c r="F212" s="331">
        <v>446.49</v>
      </c>
      <c r="G212" s="329"/>
      <c r="H212" s="12" t="s">
        <v>63</v>
      </c>
      <c r="I212" s="330" t="s">
        <v>71</v>
      </c>
      <c r="J212" s="329"/>
    </row>
    <row r="213" spans="1:10" x14ac:dyDescent="0.25">
      <c r="A213" s="9"/>
      <c r="B213" s="328"/>
      <c r="C213" s="329"/>
      <c r="D213" s="328" t="s">
        <v>194</v>
      </c>
      <c r="E213" s="329"/>
      <c r="F213" s="332">
        <v>1637.51</v>
      </c>
      <c r="G213" s="329"/>
      <c r="H213" s="11"/>
      <c r="I213" s="328"/>
      <c r="J213" s="329"/>
    </row>
    <row r="214" spans="1:10" ht="45.6" customHeight="1" x14ac:dyDescent="0.25">
      <c r="B214" s="326" t="s">
        <v>179</v>
      </c>
      <c r="C214" s="327"/>
      <c r="D214" s="327"/>
      <c r="E214" s="327"/>
      <c r="F214" s="327"/>
      <c r="G214" s="327"/>
      <c r="H214" s="327"/>
      <c r="I214" s="327"/>
      <c r="J214" s="327"/>
    </row>
    <row r="215" spans="1:10" ht="12.75" customHeight="1" x14ac:dyDescent="0.25">
      <c r="A215" s="9"/>
      <c r="B215" s="328" t="s">
        <v>1</v>
      </c>
      <c r="C215" s="329"/>
      <c r="D215" s="328" t="s">
        <v>2</v>
      </c>
      <c r="E215" s="329"/>
      <c r="F215" s="328" t="s">
        <v>3</v>
      </c>
      <c r="G215" s="329"/>
      <c r="H215" s="11" t="s">
        <v>4</v>
      </c>
      <c r="I215" s="328" t="s">
        <v>5</v>
      </c>
      <c r="J215" s="329"/>
    </row>
    <row r="216" spans="1:10" ht="12.75" customHeight="1" x14ac:dyDescent="0.25">
      <c r="A216" s="9"/>
      <c r="B216" s="330">
        <v>1</v>
      </c>
      <c r="C216" s="329"/>
      <c r="D216" s="330" t="s">
        <v>180</v>
      </c>
      <c r="E216" s="329"/>
      <c r="F216" s="331">
        <v>21807</v>
      </c>
      <c r="G216" s="329"/>
      <c r="H216" s="12" t="s">
        <v>181</v>
      </c>
      <c r="I216" s="330" t="s">
        <v>182</v>
      </c>
      <c r="J216" s="329"/>
    </row>
    <row r="217" spans="1:10" x14ac:dyDescent="0.25">
      <c r="A217" s="9"/>
      <c r="B217" s="328"/>
      <c r="C217" s="329"/>
      <c r="D217" s="328" t="s">
        <v>194</v>
      </c>
      <c r="E217" s="329"/>
      <c r="F217" s="332">
        <v>21807</v>
      </c>
      <c r="G217" s="329"/>
      <c r="H217" s="11"/>
      <c r="I217" s="328"/>
      <c r="J217" s="329"/>
    </row>
    <row r="218" spans="1:10" ht="409.6" hidden="1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ht="12.6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ht="108.4" customHeight="1" x14ac:dyDescent="0.25"/>
    <row r="221" spans="1:10" ht="15.75" x14ac:dyDescent="0.25">
      <c r="E221" s="28" t="s">
        <v>199</v>
      </c>
      <c r="F221" s="29">
        <f>F18</f>
        <v>522155.55</v>
      </c>
    </row>
    <row r="222" spans="1:10" ht="15.75" x14ac:dyDescent="0.25">
      <c r="E222" s="28" t="s">
        <v>203</v>
      </c>
      <c r="F222" s="30">
        <f>F25+F31+F35+F69+F73+F94+F98+F112+F118+F122+F126+F135+F144+F155+F161+F167+F198+F203+F207+F213+2881.7</f>
        <v>100714.7</v>
      </c>
    </row>
    <row r="223" spans="1:10" ht="15.75" x14ac:dyDescent="0.25">
      <c r="E223" s="28" t="s">
        <v>201</v>
      </c>
      <c r="F223" s="30">
        <f>F41+F47+F52+F57+F63</f>
        <v>43029</v>
      </c>
    </row>
    <row r="224" spans="1:10" ht="15.75" x14ac:dyDescent="0.25">
      <c r="E224" s="28" t="s">
        <v>204</v>
      </c>
      <c r="F224" s="29">
        <f>F217</f>
        <v>21807</v>
      </c>
    </row>
    <row r="225" spans="5:6" ht="15.75" x14ac:dyDescent="0.25">
      <c r="E225" s="28" t="s">
        <v>194</v>
      </c>
      <c r="F225" s="29">
        <f>SUM(F221:F224)</f>
        <v>687706.25</v>
      </c>
    </row>
    <row r="227" spans="5:6" x14ac:dyDescent="0.25">
      <c r="F227" s="21"/>
    </row>
  </sheetData>
  <mergeCells count="743">
    <mergeCell ref="D3:F3"/>
    <mergeCell ref="C6:G6"/>
    <mergeCell ref="C8:G8"/>
    <mergeCell ref="C10:G10"/>
    <mergeCell ref="B13:J13"/>
    <mergeCell ref="B14:C14"/>
    <mergeCell ref="D14:E14"/>
    <mergeCell ref="F14:G14"/>
    <mergeCell ref="I14:J14"/>
    <mergeCell ref="B17:C17"/>
    <mergeCell ref="D17:E17"/>
    <mergeCell ref="F17:G17"/>
    <mergeCell ref="I17:J17"/>
    <mergeCell ref="B18:C18"/>
    <mergeCell ref="D18:E18"/>
    <mergeCell ref="F18:G18"/>
    <mergeCell ref="I18:J18"/>
    <mergeCell ref="B15:C15"/>
    <mergeCell ref="D15:E15"/>
    <mergeCell ref="F15:G15"/>
    <mergeCell ref="I15:J15"/>
    <mergeCell ref="B16:C16"/>
    <mergeCell ref="D16:E16"/>
    <mergeCell ref="F16:G16"/>
    <mergeCell ref="I16:J16"/>
    <mergeCell ref="B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9:C29"/>
    <mergeCell ref="D29:E29"/>
    <mergeCell ref="F29:G29"/>
    <mergeCell ref="I29:J29"/>
    <mergeCell ref="B30:C30"/>
    <mergeCell ref="D30:E30"/>
    <mergeCell ref="F30:G30"/>
    <mergeCell ref="I30:J30"/>
    <mergeCell ref="B26:J26"/>
    <mergeCell ref="B27:C27"/>
    <mergeCell ref="D27:E27"/>
    <mergeCell ref="F27:G27"/>
    <mergeCell ref="I27:J27"/>
    <mergeCell ref="B28:C28"/>
    <mergeCell ref="D28:E28"/>
    <mergeCell ref="F28:G28"/>
    <mergeCell ref="I28:J28"/>
    <mergeCell ref="B34:C34"/>
    <mergeCell ref="D34:E34"/>
    <mergeCell ref="F34:G34"/>
    <mergeCell ref="I34:J34"/>
    <mergeCell ref="B35:C35"/>
    <mergeCell ref="D35:E35"/>
    <mergeCell ref="F35:G35"/>
    <mergeCell ref="I35:J35"/>
    <mergeCell ref="B31:C31"/>
    <mergeCell ref="D31:E31"/>
    <mergeCell ref="F31:G31"/>
    <mergeCell ref="I31:J31"/>
    <mergeCell ref="B32:J32"/>
    <mergeCell ref="B33:C33"/>
    <mergeCell ref="D33:E33"/>
    <mergeCell ref="F33:G33"/>
    <mergeCell ref="I33:J33"/>
    <mergeCell ref="B39:C39"/>
    <mergeCell ref="D39:E39"/>
    <mergeCell ref="F39:G39"/>
    <mergeCell ref="I39:J39"/>
    <mergeCell ref="B40:C40"/>
    <mergeCell ref="D40:E40"/>
    <mergeCell ref="F40:G40"/>
    <mergeCell ref="I40:J40"/>
    <mergeCell ref="B36:J36"/>
    <mergeCell ref="B37:C37"/>
    <mergeCell ref="D37:E37"/>
    <mergeCell ref="F37:G37"/>
    <mergeCell ref="I37:J37"/>
    <mergeCell ref="B38:C38"/>
    <mergeCell ref="D38:E38"/>
    <mergeCell ref="F38:G38"/>
    <mergeCell ref="I38:J38"/>
    <mergeCell ref="B41:C41"/>
    <mergeCell ref="D41:E41"/>
    <mergeCell ref="F41:G41"/>
    <mergeCell ref="I41:J41"/>
    <mergeCell ref="B42:J42"/>
    <mergeCell ref="B43:C43"/>
    <mergeCell ref="D43:E43"/>
    <mergeCell ref="F43:G43"/>
    <mergeCell ref="I43:J43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51:C51"/>
    <mergeCell ref="D51:E51"/>
    <mergeCell ref="F51:G51"/>
    <mergeCell ref="I51:J51"/>
    <mergeCell ref="B52:C52"/>
    <mergeCell ref="D52:E52"/>
    <mergeCell ref="F52:G52"/>
    <mergeCell ref="I52:J52"/>
    <mergeCell ref="B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6:C56"/>
    <mergeCell ref="D56:E56"/>
    <mergeCell ref="F56:G56"/>
    <mergeCell ref="I56:J56"/>
    <mergeCell ref="B57:C57"/>
    <mergeCell ref="D57:E57"/>
    <mergeCell ref="F57:G57"/>
    <mergeCell ref="I57:J57"/>
    <mergeCell ref="B53:J53"/>
    <mergeCell ref="B54:C54"/>
    <mergeCell ref="D54:E54"/>
    <mergeCell ref="F54:G54"/>
    <mergeCell ref="I54:J54"/>
    <mergeCell ref="B55:C55"/>
    <mergeCell ref="D55:E55"/>
    <mergeCell ref="F55:G55"/>
    <mergeCell ref="I55:J55"/>
    <mergeCell ref="B61:C61"/>
    <mergeCell ref="D61:E61"/>
    <mergeCell ref="F61:G61"/>
    <mergeCell ref="I61:J61"/>
    <mergeCell ref="B62:C62"/>
    <mergeCell ref="D62:E62"/>
    <mergeCell ref="F62:G62"/>
    <mergeCell ref="I62:J62"/>
    <mergeCell ref="B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3:C63"/>
    <mergeCell ref="D63:E63"/>
    <mergeCell ref="F63:G63"/>
    <mergeCell ref="I63:J63"/>
    <mergeCell ref="B64:J64"/>
    <mergeCell ref="B65:C65"/>
    <mergeCell ref="D65:E65"/>
    <mergeCell ref="F65:G65"/>
    <mergeCell ref="I65:J65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6:C76"/>
    <mergeCell ref="D76:E76"/>
    <mergeCell ref="F76:G76"/>
    <mergeCell ref="I76:J76"/>
    <mergeCell ref="B77:C77"/>
    <mergeCell ref="D77:E77"/>
    <mergeCell ref="F77:G77"/>
    <mergeCell ref="I77:J77"/>
    <mergeCell ref="B73:C73"/>
    <mergeCell ref="D73:E73"/>
    <mergeCell ref="F73:G73"/>
    <mergeCell ref="I73:J73"/>
    <mergeCell ref="B74:J74"/>
    <mergeCell ref="B75:C75"/>
    <mergeCell ref="D75:E75"/>
    <mergeCell ref="F75:G75"/>
    <mergeCell ref="I75:J75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92:C92"/>
    <mergeCell ref="D92:E92"/>
    <mergeCell ref="F92:G92"/>
    <mergeCell ref="I92:J92"/>
    <mergeCell ref="B93:C93"/>
    <mergeCell ref="D93:E93"/>
    <mergeCell ref="F93:G93"/>
    <mergeCell ref="I93:J93"/>
    <mergeCell ref="B90:C90"/>
    <mergeCell ref="D90:E90"/>
    <mergeCell ref="F90:G90"/>
    <mergeCell ref="I90:J90"/>
    <mergeCell ref="B91:C91"/>
    <mergeCell ref="D91:E91"/>
    <mergeCell ref="F91:G91"/>
    <mergeCell ref="I91:J91"/>
    <mergeCell ref="B97:C97"/>
    <mergeCell ref="D97:E97"/>
    <mergeCell ref="F97:G97"/>
    <mergeCell ref="I97:J97"/>
    <mergeCell ref="B98:C98"/>
    <mergeCell ref="D98:E98"/>
    <mergeCell ref="F98:G98"/>
    <mergeCell ref="I98:J98"/>
    <mergeCell ref="B94:C94"/>
    <mergeCell ref="D94:E94"/>
    <mergeCell ref="F94:G94"/>
    <mergeCell ref="I94:J94"/>
    <mergeCell ref="B95:J95"/>
    <mergeCell ref="B96:C96"/>
    <mergeCell ref="D96:E96"/>
    <mergeCell ref="F96:G96"/>
    <mergeCell ref="I96:J96"/>
    <mergeCell ref="B102:C102"/>
    <mergeCell ref="D102:E102"/>
    <mergeCell ref="F102:G102"/>
    <mergeCell ref="I102:J102"/>
    <mergeCell ref="B103:C103"/>
    <mergeCell ref="D103:E103"/>
    <mergeCell ref="F103:G103"/>
    <mergeCell ref="I103:J103"/>
    <mergeCell ref="B99:J99"/>
    <mergeCell ref="B100:C100"/>
    <mergeCell ref="D100:E100"/>
    <mergeCell ref="F100:G100"/>
    <mergeCell ref="I100:J100"/>
    <mergeCell ref="B101:C101"/>
    <mergeCell ref="D101:E101"/>
    <mergeCell ref="F101:G101"/>
    <mergeCell ref="I101:J101"/>
    <mergeCell ref="B106:C106"/>
    <mergeCell ref="D106:E106"/>
    <mergeCell ref="F106:G106"/>
    <mergeCell ref="I106:J106"/>
    <mergeCell ref="B107:C107"/>
    <mergeCell ref="D107:E107"/>
    <mergeCell ref="F107:G107"/>
    <mergeCell ref="I107:J107"/>
    <mergeCell ref="B104:C104"/>
    <mergeCell ref="D104:E104"/>
    <mergeCell ref="F104:G104"/>
    <mergeCell ref="I104:J104"/>
    <mergeCell ref="B105:C105"/>
    <mergeCell ref="D105:E105"/>
    <mergeCell ref="F105:G105"/>
    <mergeCell ref="I105:J105"/>
    <mergeCell ref="B110:C110"/>
    <mergeCell ref="D110:E110"/>
    <mergeCell ref="F110:G110"/>
    <mergeCell ref="I110:J110"/>
    <mergeCell ref="B111:C111"/>
    <mergeCell ref="D111:E111"/>
    <mergeCell ref="F111:G111"/>
    <mergeCell ref="I111:J111"/>
    <mergeCell ref="B108:C108"/>
    <mergeCell ref="D108:E108"/>
    <mergeCell ref="F108:G108"/>
    <mergeCell ref="I108:J108"/>
    <mergeCell ref="B109:C109"/>
    <mergeCell ref="D109:E109"/>
    <mergeCell ref="F109:G109"/>
    <mergeCell ref="I109:J109"/>
    <mergeCell ref="B112:C112"/>
    <mergeCell ref="D112:E112"/>
    <mergeCell ref="F112:G112"/>
    <mergeCell ref="I112:J112"/>
    <mergeCell ref="B113:J113"/>
    <mergeCell ref="B114:C114"/>
    <mergeCell ref="D114:E114"/>
    <mergeCell ref="F114:G114"/>
    <mergeCell ref="I114:J114"/>
    <mergeCell ref="B117:C117"/>
    <mergeCell ref="D117:E117"/>
    <mergeCell ref="F117:G117"/>
    <mergeCell ref="I117:J117"/>
    <mergeCell ref="B118:C118"/>
    <mergeCell ref="D118:E118"/>
    <mergeCell ref="F118:G118"/>
    <mergeCell ref="I118:J118"/>
    <mergeCell ref="B115:C115"/>
    <mergeCell ref="D115:E115"/>
    <mergeCell ref="F115:G115"/>
    <mergeCell ref="I115:J115"/>
    <mergeCell ref="B116:C116"/>
    <mergeCell ref="D116:E116"/>
    <mergeCell ref="F116:G116"/>
    <mergeCell ref="I116:J116"/>
    <mergeCell ref="B119:J119"/>
    <mergeCell ref="B120:C120"/>
    <mergeCell ref="D120:E120"/>
    <mergeCell ref="F120:G120"/>
    <mergeCell ref="I120:J120"/>
    <mergeCell ref="B121:C121"/>
    <mergeCell ref="D121:E121"/>
    <mergeCell ref="F121:G121"/>
    <mergeCell ref="I121:J121"/>
    <mergeCell ref="B125:C125"/>
    <mergeCell ref="D125:E125"/>
    <mergeCell ref="F125:G125"/>
    <mergeCell ref="I125:J125"/>
    <mergeCell ref="B126:C126"/>
    <mergeCell ref="D126:E126"/>
    <mergeCell ref="F126:G126"/>
    <mergeCell ref="I126:J126"/>
    <mergeCell ref="B122:C122"/>
    <mergeCell ref="D122:E122"/>
    <mergeCell ref="F122:G122"/>
    <mergeCell ref="I122:J122"/>
    <mergeCell ref="B123:J123"/>
    <mergeCell ref="B124:C124"/>
    <mergeCell ref="D124:E124"/>
    <mergeCell ref="F124:G124"/>
    <mergeCell ref="I124:J124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61:C161"/>
    <mergeCell ref="D161:E161"/>
    <mergeCell ref="F161:G161"/>
    <mergeCell ref="I161:J161"/>
    <mergeCell ref="B162:J162"/>
    <mergeCell ref="B163:C163"/>
    <mergeCell ref="D163:E163"/>
    <mergeCell ref="F163:G163"/>
    <mergeCell ref="I163:J163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9:C189"/>
    <mergeCell ref="D189:E189"/>
    <mergeCell ref="F189:G189"/>
    <mergeCell ref="I189:J189"/>
    <mergeCell ref="B190:C190"/>
    <mergeCell ref="D190:E190"/>
    <mergeCell ref="F190:G190"/>
    <mergeCell ref="I190:J190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93:C193"/>
    <mergeCell ref="D193:E193"/>
    <mergeCell ref="F193:G193"/>
    <mergeCell ref="I193:J193"/>
    <mergeCell ref="B194:C194"/>
    <mergeCell ref="D194:E194"/>
    <mergeCell ref="F194:G194"/>
    <mergeCell ref="I194:J194"/>
    <mergeCell ref="B191:C191"/>
    <mergeCell ref="D191:E191"/>
    <mergeCell ref="F191:G191"/>
    <mergeCell ref="I191:J191"/>
    <mergeCell ref="B192:C192"/>
    <mergeCell ref="D192:E192"/>
    <mergeCell ref="F192:G192"/>
    <mergeCell ref="I192:J192"/>
    <mergeCell ref="B197:C197"/>
    <mergeCell ref="D197:E197"/>
    <mergeCell ref="F197:G197"/>
    <mergeCell ref="I197:J197"/>
    <mergeCell ref="B198:C198"/>
    <mergeCell ref="D198:E198"/>
    <mergeCell ref="F198:G198"/>
    <mergeCell ref="I198:J198"/>
    <mergeCell ref="B195:C195"/>
    <mergeCell ref="D195:E195"/>
    <mergeCell ref="F195:G195"/>
    <mergeCell ref="I195:J195"/>
    <mergeCell ref="B196:C196"/>
    <mergeCell ref="D196:E196"/>
    <mergeCell ref="F196:G196"/>
    <mergeCell ref="I196:J196"/>
    <mergeCell ref="B202:C202"/>
    <mergeCell ref="D202:E202"/>
    <mergeCell ref="F202:G202"/>
    <mergeCell ref="I202:J202"/>
    <mergeCell ref="B203:C203"/>
    <mergeCell ref="D203:E203"/>
    <mergeCell ref="F203:G203"/>
    <mergeCell ref="I203:J203"/>
    <mergeCell ref="B199:J199"/>
    <mergeCell ref="B200:C200"/>
    <mergeCell ref="D200:E200"/>
    <mergeCell ref="F200:G200"/>
    <mergeCell ref="I200:J200"/>
    <mergeCell ref="B201:C201"/>
    <mergeCell ref="D201:E201"/>
    <mergeCell ref="F201:G201"/>
    <mergeCell ref="I201:J201"/>
    <mergeCell ref="B204:J204"/>
    <mergeCell ref="B205:C205"/>
    <mergeCell ref="D205:E205"/>
    <mergeCell ref="F205:G205"/>
    <mergeCell ref="I205:J205"/>
    <mergeCell ref="B206:C206"/>
    <mergeCell ref="D206:E206"/>
    <mergeCell ref="F206:G206"/>
    <mergeCell ref="I206:J206"/>
    <mergeCell ref="B207:C207"/>
    <mergeCell ref="D207:E207"/>
    <mergeCell ref="F207:G207"/>
    <mergeCell ref="I207:J207"/>
    <mergeCell ref="B208:J208"/>
    <mergeCell ref="B209:C209"/>
    <mergeCell ref="D209:E209"/>
    <mergeCell ref="F209:G209"/>
    <mergeCell ref="I209:J209"/>
    <mergeCell ref="B212:C212"/>
    <mergeCell ref="D212:E212"/>
    <mergeCell ref="F212:G212"/>
    <mergeCell ref="I212:J212"/>
    <mergeCell ref="B213:C213"/>
    <mergeCell ref="D213:E213"/>
    <mergeCell ref="F213:G213"/>
    <mergeCell ref="I213:J213"/>
    <mergeCell ref="B210:C210"/>
    <mergeCell ref="D210:E210"/>
    <mergeCell ref="F210:G210"/>
    <mergeCell ref="I210:J210"/>
    <mergeCell ref="B211:C211"/>
    <mergeCell ref="D211:E211"/>
    <mergeCell ref="F211:G211"/>
    <mergeCell ref="I211:J211"/>
    <mergeCell ref="B217:C217"/>
    <mergeCell ref="D217:E217"/>
    <mergeCell ref="F217:G217"/>
    <mergeCell ref="I217:J217"/>
    <mergeCell ref="B214:J214"/>
    <mergeCell ref="B215:C215"/>
    <mergeCell ref="D215:E215"/>
    <mergeCell ref="F215:G215"/>
    <mergeCell ref="I215:J215"/>
    <mergeCell ref="B216:C216"/>
    <mergeCell ref="D216:E216"/>
    <mergeCell ref="F216:G216"/>
    <mergeCell ref="I216:J2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view="pageBreakPreview" topLeftCell="A43" zoomScale="60" zoomScaleNormal="100" workbookViewId="0">
      <selection activeCell="O51" sqref="O51"/>
    </sheetView>
  </sheetViews>
  <sheetFormatPr defaultRowHeight="15" x14ac:dyDescent="0.25"/>
  <cols>
    <col min="1" max="1" width="2.28515625" customWidth="1"/>
    <col min="2" max="2" width="0" hidden="1" customWidth="1"/>
    <col min="3" max="3" width="11.7109375" customWidth="1"/>
    <col min="4" max="4" width="6.5703125" customWidth="1"/>
    <col min="5" max="5" width="59.7109375" customWidth="1"/>
    <col min="6" max="6" width="18.5703125" customWidth="1"/>
    <col min="7" max="7" width="11.140625" customWidth="1"/>
    <col min="8" max="8" width="14.85546875" customWidth="1"/>
    <col min="9" max="9" width="18.5703125" customWidth="1"/>
    <col min="10" max="10" width="5" customWidth="1"/>
    <col min="11" max="11" width="0.85546875" customWidth="1"/>
    <col min="12" max="12" width="1.42578125" customWidth="1"/>
    <col min="257" max="257" width="2.28515625" customWidth="1"/>
    <col min="258" max="258" width="0" hidden="1" customWidth="1"/>
    <col min="259" max="259" width="11.7109375" customWidth="1"/>
    <col min="260" max="260" width="6.5703125" customWidth="1"/>
    <col min="261" max="261" width="22.85546875" customWidth="1"/>
    <col min="262" max="262" width="7.42578125" customWidth="1"/>
    <col min="263" max="263" width="11.140625" customWidth="1"/>
    <col min="264" max="264" width="14.85546875" customWidth="1"/>
    <col min="265" max="265" width="18.5703125" customWidth="1"/>
    <col min="266" max="266" width="5" customWidth="1"/>
    <col min="267" max="267" width="0.85546875" customWidth="1"/>
    <col min="268" max="268" width="1.42578125" customWidth="1"/>
    <col min="513" max="513" width="2.28515625" customWidth="1"/>
    <col min="514" max="514" width="0" hidden="1" customWidth="1"/>
    <col min="515" max="515" width="11.7109375" customWidth="1"/>
    <col min="516" max="516" width="6.5703125" customWidth="1"/>
    <col min="517" max="517" width="22.85546875" customWidth="1"/>
    <col min="518" max="518" width="7.42578125" customWidth="1"/>
    <col min="519" max="519" width="11.140625" customWidth="1"/>
    <col min="520" max="520" width="14.85546875" customWidth="1"/>
    <col min="521" max="521" width="18.5703125" customWidth="1"/>
    <col min="522" max="522" width="5" customWidth="1"/>
    <col min="523" max="523" width="0.85546875" customWidth="1"/>
    <col min="524" max="524" width="1.42578125" customWidth="1"/>
    <col min="769" max="769" width="2.28515625" customWidth="1"/>
    <col min="770" max="770" width="0" hidden="1" customWidth="1"/>
    <col min="771" max="771" width="11.7109375" customWidth="1"/>
    <col min="772" max="772" width="6.5703125" customWidth="1"/>
    <col min="773" max="773" width="22.85546875" customWidth="1"/>
    <col min="774" max="774" width="7.42578125" customWidth="1"/>
    <col min="775" max="775" width="11.140625" customWidth="1"/>
    <col min="776" max="776" width="14.85546875" customWidth="1"/>
    <col min="777" max="777" width="18.5703125" customWidth="1"/>
    <col min="778" max="778" width="5" customWidth="1"/>
    <col min="779" max="779" width="0.85546875" customWidth="1"/>
    <col min="780" max="780" width="1.42578125" customWidth="1"/>
    <col min="1025" max="1025" width="2.28515625" customWidth="1"/>
    <col min="1026" max="1026" width="0" hidden="1" customWidth="1"/>
    <col min="1027" max="1027" width="11.7109375" customWidth="1"/>
    <col min="1028" max="1028" width="6.5703125" customWidth="1"/>
    <col min="1029" max="1029" width="22.85546875" customWidth="1"/>
    <col min="1030" max="1030" width="7.42578125" customWidth="1"/>
    <col min="1031" max="1031" width="11.140625" customWidth="1"/>
    <col min="1032" max="1032" width="14.85546875" customWidth="1"/>
    <col min="1033" max="1033" width="18.5703125" customWidth="1"/>
    <col min="1034" max="1034" width="5" customWidth="1"/>
    <col min="1035" max="1035" width="0.85546875" customWidth="1"/>
    <col min="1036" max="1036" width="1.42578125" customWidth="1"/>
    <col min="1281" max="1281" width="2.28515625" customWidth="1"/>
    <col min="1282" max="1282" width="0" hidden="1" customWidth="1"/>
    <col min="1283" max="1283" width="11.7109375" customWidth="1"/>
    <col min="1284" max="1284" width="6.5703125" customWidth="1"/>
    <col min="1285" max="1285" width="22.85546875" customWidth="1"/>
    <col min="1286" max="1286" width="7.42578125" customWidth="1"/>
    <col min="1287" max="1287" width="11.140625" customWidth="1"/>
    <col min="1288" max="1288" width="14.85546875" customWidth="1"/>
    <col min="1289" max="1289" width="18.5703125" customWidth="1"/>
    <col min="1290" max="1290" width="5" customWidth="1"/>
    <col min="1291" max="1291" width="0.85546875" customWidth="1"/>
    <col min="1292" max="1292" width="1.42578125" customWidth="1"/>
    <col min="1537" max="1537" width="2.28515625" customWidth="1"/>
    <col min="1538" max="1538" width="0" hidden="1" customWidth="1"/>
    <col min="1539" max="1539" width="11.7109375" customWidth="1"/>
    <col min="1540" max="1540" width="6.5703125" customWidth="1"/>
    <col min="1541" max="1541" width="22.85546875" customWidth="1"/>
    <col min="1542" max="1542" width="7.42578125" customWidth="1"/>
    <col min="1543" max="1543" width="11.140625" customWidth="1"/>
    <col min="1544" max="1544" width="14.85546875" customWidth="1"/>
    <col min="1545" max="1545" width="18.5703125" customWidth="1"/>
    <col min="1546" max="1546" width="5" customWidth="1"/>
    <col min="1547" max="1547" width="0.85546875" customWidth="1"/>
    <col min="1548" max="1548" width="1.42578125" customWidth="1"/>
    <col min="1793" max="1793" width="2.28515625" customWidth="1"/>
    <col min="1794" max="1794" width="0" hidden="1" customWidth="1"/>
    <col min="1795" max="1795" width="11.7109375" customWidth="1"/>
    <col min="1796" max="1796" width="6.5703125" customWidth="1"/>
    <col min="1797" max="1797" width="22.85546875" customWidth="1"/>
    <col min="1798" max="1798" width="7.42578125" customWidth="1"/>
    <col min="1799" max="1799" width="11.140625" customWidth="1"/>
    <col min="1800" max="1800" width="14.85546875" customWidth="1"/>
    <col min="1801" max="1801" width="18.5703125" customWidth="1"/>
    <col min="1802" max="1802" width="5" customWidth="1"/>
    <col min="1803" max="1803" width="0.85546875" customWidth="1"/>
    <col min="1804" max="1804" width="1.42578125" customWidth="1"/>
    <col min="2049" max="2049" width="2.28515625" customWidth="1"/>
    <col min="2050" max="2050" width="0" hidden="1" customWidth="1"/>
    <col min="2051" max="2051" width="11.7109375" customWidth="1"/>
    <col min="2052" max="2052" width="6.5703125" customWidth="1"/>
    <col min="2053" max="2053" width="22.85546875" customWidth="1"/>
    <col min="2054" max="2054" width="7.42578125" customWidth="1"/>
    <col min="2055" max="2055" width="11.140625" customWidth="1"/>
    <col min="2056" max="2056" width="14.85546875" customWidth="1"/>
    <col min="2057" max="2057" width="18.5703125" customWidth="1"/>
    <col min="2058" max="2058" width="5" customWidth="1"/>
    <col min="2059" max="2059" width="0.85546875" customWidth="1"/>
    <col min="2060" max="2060" width="1.42578125" customWidth="1"/>
    <col min="2305" max="2305" width="2.28515625" customWidth="1"/>
    <col min="2306" max="2306" width="0" hidden="1" customWidth="1"/>
    <col min="2307" max="2307" width="11.7109375" customWidth="1"/>
    <col min="2308" max="2308" width="6.5703125" customWidth="1"/>
    <col min="2309" max="2309" width="22.85546875" customWidth="1"/>
    <col min="2310" max="2310" width="7.42578125" customWidth="1"/>
    <col min="2311" max="2311" width="11.140625" customWidth="1"/>
    <col min="2312" max="2312" width="14.85546875" customWidth="1"/>
    <col min="2313" max="2313" width="18.5703125" customWidth="1"/>
    <col min="2314" max="2314" width="5" customWidth="1"/>
    <col min="2315" max="2315" width="0.85546875" customWidth="1"/>
    <col min="2316" max="2316" width="1.42578125" customWidth="1"/>
    <col min="2561" max="2561" width="2.28515625" customWidth="1"/>
    <col min="2562" max="2562" width="0" hidden="1" customWidth="1"/>
    <col min="2563" max="2563" width="11.7109375" customWidth="1"/>
    <col min="2564" max="2564" width="6.5703125" customWidth="1"/>
    <col min="2565" max="2565" width="22.85546875" customWidth="1"/>
    <col min="2566" max="2566" width="7.42578125" customWidth="1"/>
    <col min="2567" max="2567" width="11.140625" customWidth="1"/>
    <col min="2568" max="2568" width="14.85546875" customWidth="1"/>
    <col min="2569" max="2569" width="18.5703125" customWidth="1"/>
    <col min="2570" max="2570" width="5" customWidth="1"/>
    <col min="2571" max="2571" width="0.85546875" customWidth="1"/>
    <col min="2572" max="2572" width="1.42578125" customWidth="1"/>
    <col min="2817" max="2817" width="2.28515625" customWidth="1"/>
    <col min="2818" max="2818" width="0" hidden="1" customWidth="1"/>
    <col min="2819" max="2819" width="11.7109375" customWidth="1"/>
    <col min="2820" max="2820" width="6.5703125" customWidth="1"/>
    <col min="2821" max="2821" width="22.85546875" customWidth="1"/>
    <col min="2822" max="2822" width="7.42578125" customWidth="1"/>
    <col min="2823" max="2823" width="11.140625" customWidth="1"/>
    <col min="2824" max="2824" width="14.85546875" customWidth="1"/>
    <col min="2825" max="2825" width="18.5703125" customWidth="1"/>
    <col min="2826" max="2826" width="5" customWidth="1"/>
    <col min="2827" max="2827" width="0.85546875" customWidth="1"/>
    <col min="2828" max="2828" width="1.42578125" customWidth="1"/>
    <col min="3073" max="3073" width="2.28515625" customWidth="1"/>
    <col min="3074" max="3074" width="0" hidden="1" customWidth="1"/>
    <col min="3075" max="3075" width="11.7109375" customWidth="1"/>
    <col min="3076" max="3076" width="6.5703125" customWidth="1"/>
    <col min="3077" max="3077" width="22.85546875" customWidth="1"/>
    <col min="3078" max="3078" width="7.42578125" customWidth="1"/>
    <col min="3079" max="3079" width="11.140625" customWidth="1"/>
    <col min="3080" max="3080" width="14.85546875" customWidth="1"/>
    <col min="3081" max="3081" width="18.5703125" customWidth="1"/>
    <col min="3082" max="3082" width="5" customWidth="1"/>
    <col min="3083" max="3083" width="0.85546875" customWidth="1"/>
    <col min="3084" max="3084" width="1.42578125" customWidth="1"/>
    <col min="3329" max="3329" width="2.28515625" customWidth="1"/>
    <col min="3330" max="3330" width="0" hidden="1" customWidth="1"/>
    <col min="3331" max="3331" width="11.7109375" customWidth="1"/>
    <col min="3332" max="3332" width="6.5703125" customWidth="1"/>
    <col min="3333" max="3333" width="22.85546875" customWidth="1"/>
    <col min="3334" max="3334" width="7.42578125" customWidth="1"/>
    <col min="3335" max="3335" width="11.140625" customWidth="1"/>
    <col min="3336" max="3336" width="14.85546875" customWidth="1"/>
    <col min="3337" max="3337" width="18.5703125" customWidth="1"/>
    <col min="3338" max="3338" width="5" customWidth="1"/>
    <col min="3339" max="3339" width="0.85546875" customWidth="1"/>
    <col min="3340" max="3340" width="1.42578125" customWidth="1"/>
    <col min="3585" max="3585" width="2.28515625" customWidth="1"/>
    <col min="3586" max="3586" width="0" hidden="1" customWidth="1"/>
    <col min="3587" max="3587" width="11.7109375" customWidth="1"/>
    <col min="3588" max="3588" width="6.5703125" customWidth="1"/>
    <col min="3589" max="3589" width="22.85546875" customWidth="1"/>
    <col min="3590" max="3590" width="7.42578125" customWidth="1"/>
    <col min="3591" max="3591" width="11.140625" customWidth="1"/>
    <col min="3592" max="3592" width="14.85546875" customWidth="1"/>
    <col min="3593" max="3593" width="18.5703125" customWidth="1"/>
    <col min="3594" max="3594" width="5" customWidth="1"/>
    <col min="3595" max="3595" width="0.85546875" customWidth="1"/>
    <col min="3596" max="3596" width="1.42578125" customWidth="1"/>
    <col min="3841" max="3841" width="2.28515625" customWidth="1"/>
    <col min="3842" max="3842" width="0" hidden="1" customWidth="1"/>
    <col min="3843" max="3843" width="11.7109375" customWidth="1"/>
    <col min="3844" max="3844" width="6.5703125" customWidth="1"/>
    <col min="3845" max="3845" width="22.85546875" customWidth="1"/>
    <col min="3846" max="3846" width="7.42578125" customWidth="1"/>
    <col min="3847" max="3847" width="11.140625" customWidth="1"/>
    <col min="3848" max="3848" width="14.85546875" customWidth="1"/>
    <col min="3849" max="3849" width="18.5703125" customWidth="1"/>
    <col min="3850" max="3850" width="5" customWidth="1"/>
    <col min="3851" max="3851" width="0.85546875" customWidth="1"/>
    <col min="3852" max="3852" width="1.42578125" customWidth="1"/>
    <col min="4097" max="4097" width="2.28515625" customWidth="1"/>
    <col min="4098" max="4098" width="0" hidden="1" customWidth="1"/>
    <col min="4099" max="4099" width="11.7109375" customWidth="1"/>
    <col min="4100" max="4100" width="6.5703125" customWidth="1"/>
    <col min="4101" max="4101" width="22.85546875" customWidth="1"/>
    <col min="4102" max="4102" width="7.42578125" customWidth="1"/>
    <col min="4103" max="4103" width="11.140625" customWidth="1"/>
    <col min="4104" max="4104" width="14.85546875" customWidth="1"/>
    <col min="4105" max="4105" width="18.5703125" customWidth="1"/>
    <col min="4106" max="4106" width="5" customWidth="1"/>
    <col min="4107" max="4107" width="0.85546875" customWidth="1"/>
    <col min="4108" max="4108" width="1.42578125" customWidth="1"/>
    <col min="4353" max="4353" width="2.28515625" customWidth="1"/>
    <col min="4354" max="4354" width="0" hidden="1" customWidth="1"/>
    <col min="4355" max="4355" width="11.7109375" customWidth="1"/>
    <col min="4356" max="4356" width="6.5703125" customWidth="1"/>
    <col min="4357" max="4357" width="22.85546875" customWidth="1"/>
    <col min="4358" max="4358" width="7.42578125" customWidth="1"/>
    <col min="4359" max="4359" width="11.140625" customWidth="1"/>
    <col min="4360" max="4360" width="14.85546875" customWidth="1"/>
    <col min="4361" max="4361" width="18.5703125" customWidth="1"/>
    <col min="4362" max="4362" width="5" customWidth="1"/>
    <col min="4363" max="4363" width="0.85546875" customWidth="1"/>
    <col min="4364" max="4364" width="1.42578125" customWidth="1"/>
    <col min="4609" max="4609" width="2.28515625" customWidth="1"/>
    <col min="4610" max="4610" width="0" hidden="1" customWidth="1"/>
    <col min="4611" max="4611" width="11.7109375" customWidth="1"/>
    <col min="4612" max="4612" width="6.5703125" customWidth="1"/>
    <col min="4613" max="4613" width="22.85546875" customWidth="1"/>
    <col min="4614" max="4614" width="7.42578125" customWidth="1"/>
    <col min="4615" max="4615" width="11.140625" customWidth="1"/>
    <col min="4616" max="4616" width="14.85546875" customWidth="1"/>
    <col min="4617" max="4617" width="18.5703125" customWidth="1"/>
    <col min="4618" max="4618" width="5" customWidth="1"/>
    <col min="4619" max="4619" width="0.85546875" customWidth="1"/>
    <col min="4620" max="4620" width="1.42578125" customWidth="1"/>
    <col min="4865" max="4865" width="2.28515625" customWidth="1"/>
    <col min="4866" max="4866" width="0" hidden="1" customWidth="1"/>
    <col min="4867" max="4867" width="11.7109375" customWidth="1"/>
    <col min="4868" max="4868" width="6.5703125" customWidth="1"/>
    <col min="4869" max="4869" width="22.85546875" customWidth="1"/>
    <col min="4870" max="4870" width="7.42578125" customWidth="1"/>
    <col min="4871" max="4871" width="11.140625" customWidth="1"/>
    <col min="4872" max="4872" width="14.85546875" customWidth="1"/>
    <col min="4873" max="4873" width="18.5703125" customWidth="1"/>
    <col min="4874" max="4874" width="5" customWidth="1"/>
    <col min="4875" max="4875" width="0.85546875" customWidth="1"/>
    <col min="4876" max="4876" width="1.42578125" customWidth="1"/>
    <col min="5121" max="5121" width="2.28515625" customWidth="1"/>
    <col min="5122" max="5122" width="0" hidden="1" customWidth="1"/>
    <col min="5123" max="5123" width="11.7109375" customWidth="1"/>
    <col min="5124" max="5124" width="6.5703125" customWidth="1"/>
    <col min="5125" max="5125" width="22.85546875" customWidth="1"/>
    <col min="5126" max="5126" width="7.42578125" customWidth="1"/>
    <col min="5127" max="5127" width="11.140625" customWidth="1"/>
    <col min="5128" max="5128" width="14.85546875" customWidth="1"/>
    <col min="5129" max="5129" width="18.5703125" customWidth="1"/>
    <col min="5130" max="5130" width="5" customWidth="1"/>
    <col min="5131" max="5131" width="0.85546875" customWidth="1"/>
    <col min="5132" max="5132" width="1.42578125" customWidth="1"/>
    <col min="5377" max="5377" width="2.28515625" customWidth="1"/>
    <col min="5378" max="5378" width="0" hidden="1" customWidth="1"/>
    <col min="5379" max="5379" width="11.7109375" customWidth="1"/>
    <col min="5380" max="5380" width="6.5703125" customWidth="1"/>
    <col min="5381" max="5381" width="22.85546875" customWidth="1"/>
    <col min="5382" max="5382" width="7.42578125" customWidth="1"/>
    <col min="5383" max="5383" width="11.140625" customWidth="1"/>
    <col min="5384" max="5384" width="14.85546875" customWidth="1"/>
    <col min="5385" max="5385" width="18.5703125" customWidth="1"/>
    <col min="5386" max="5386" width="5" customWidth="1"/>
    <col min="5387" max="5387" width="0.85546875" customWidth="1"/>
    <col min="5388" max="5388" width="1.42578125" customWidth="1"/>
    <col min="5633" max="5633" width="2.28515625" customWidth="1"/>
    <col min="5634" max="5634" width="0" hidden="1" customWidth="1"/>
    <col min="5635" max="5635" width="11.7109375" customWidth="1"/>
    <col min="5636" max="5636" width="6.5703125" customWidth="1"/>
    <col min="5637" max="5637" width="22.85546875" customWidth="1"/>
    <col min="5638" max="5638" width="7.42578125" customWidth="1"/>
    <col min="5639" max="5639" width="11.140625" customWidth="1"/>
    <col min="5640" max="5640" width="14.85546875" customWidth="1"/>
    <col min="5641" max="5641" width="18.5703125" customWidth="1"/>
    <col min="5642" max="5642" width="5" customWidth="1"/>
    <col min="5643" max="5643" width="0.85546875" customWidth="1"/>
    <col min="5644" max="5644" width="1.42578125" customWidth="1"/>
    <col min="5889" max="5889" width="2.28515625" customWidth="1"/>
    <col min="5890" max="5890" width="0" hidden="1" customWidth="1"/>
    <col min="5891" max="5891" width="11.7109375" customWidth="1"/>
    <col min="5892" max="5892" width="6.5703125" customWidth="1"/>
    <col min="5893" max="5893" width="22.85546875" customWidth="1"/>
    <col min="5894" max="5894" width="7.42578125" customWidth="1"/>
    <col min="5895" max="5895" width="11.140625" customWidth="1"/>
    <col min="5896" max="5896" width="14.85546875" customWidth="1"/>
    <col min="5897" max="5897" width="18.5703125" customWidth="1"/>
    <col min="5898" max="5898" width="5" customWidth="1"/>
    <col min="5899" max="5899" width="0.85546875" customWidth="1"/>
    <col min="5900" max="5900" width="1.42578125" customWidth="1"/>
    <col min="6145" max="6145" width="2.28515625" customWidth="1"/>
    <col min="6146" max="6146" width="0" hidden="1" customWidth="1"/>
    <col min="6147" max="6147" width="11.7109375" customWidth="1"/>
    <col min="6148" max="6148" width="6.5703125" customWidth="1"/>
    <col min="6149" max="6149" width="22.85546875" customWidth="1"/>
    <col min="6150" max="6150" width="7.42578125" customWidth="1"/>
    <col min="6151" max="6151" width="11.140625" customWidth="1"/>
    <col min="6152" max="6152" width="14.85546875" customWidth="1"/>
    <col min="6153" max="6153" width="18.5703125" customWidth="1"/>
    <col min="6154" max="6154" width="5" customWidth="1"/>
    <col min="6155" max="6155" width="0.85546875" customWidth="1"/>
    <col min="6156" max="6156" width="1.42578125" customWidth="1"/>
    <col min="6401" max="6401" width="2.28515625" customWidth="1"/>
    <col min="6402" max="6402" width="0" hidden="1" customWidth="1"/>
    <col min="6403" max="6403" width="11.7109375" customWidth="1"/>
    <col min="6404" max="6404" width="6.5703125" customWidth="1"/>
    <col min="6405" max="6405" width="22.85546875" customWidth="1"/>
    <col min="6406" max="6406" width="7.42578125" customWidth="1"/>
    <col min="6407" max="6407" width="11.140625" customWidth="1"/>
    <col min="6408" max="6408" width="14.85546875" customWidth="1"/>
    <col min="6409" max="6409" width="18.5703125" customWidth="1"/>
    <col min="6410" max="6410" width="5" customWidth="1"/>
    <col min="6411" max="6411" width="0.85546875" customWidth="1"/>
    <col min="6412" max="6412" width="1.42578125" customWidth="1"/>
    <col min="6657" max="6657" width="2.28515625" customWidth="1"/>
    <col min="6658" max="6658" width="0" hidden="1" customWidth="1"/>
    <col min="6659" max="6659" width="11.7109375" customWidth="1"/>
    <col min="6660" max="6660" width="6.5703125" customWidth="1"/>
    <col min="6661" max="6661" width="22.85546875" customWidth="1"/>
    <col min="6662" max="6662" width="7.42578125" customWidth="1"/>
    <col min="6663" max="6663" width="11.140625" customWidth="1"/>
    <col min="6664" max="6664" width="14.85546875" customWidth="1"/>
    <col min="6665" max="6665" width="18.5703125" customWidth="1"/>
    <col min="6666" max="6666" width="5" customWidth="1"/>
    <col min="6667" max="6667" width="0.85546875" customWidth="1"/>
    <col min="6668" max="6668" width="1.42578125" customWidth="1"/>
    <col min="6913" max="6913" width="2.28515625" customWidth="1"/>
    <col min="6914" max="6914" width="0" hidden="1" customWidth="1"/>
    <col min="6915" max="6915" width="11.7109375" customWidth="1"/>
    <col min="6916" max="6916" width="6.5703125" customWidth="1"/>
    <col min="6917" max="6917" width="22.85546875" customWidth="1"/>
    <col min="6918" max="6918" width="7.42578125" customWidth="1"/>
    <col min="6919" max="6919" width="11.140625" customWidth="1"/>
    <col min="6920" max="6920" width="14.85546875" customWidth="1"/>
    <col min="6921" max="6921" width="18.5703125" customWidth="1"/>
    <col min="6922" max="6922" width="5" customWidth="1"/>
    <col min="6923" max="6923" width="0.85546875" customWidth="1"/>
    <col min="6924" max="6924" width="1.42578125" customWidth="1"/>
    <col min="7169" max="7169" width="2.28515625" customWidth="1"/>
    <col min="7170" max="7170" width="0" hidden="1" customWidth="1"/>
    <col min="7171" max="7171" width="11.7109375" customWidth="1"/>
    <col min="7172" max="7172" width="6.5703125" customWidth="1"/>
    <col min="7173" max="7173" width="22.85546875" customWidth="1"/>
    <col min="7174" max="7174" width="7.42578125" customWidth="1"/>
    <col min="7175" max="7175" width="11.140625" customWidth="1"/>
    <col min="7176" max="7176" width="14.85546875" customWidth="1"/>
    <col min="7177" max="7177" width="18.5703125" customWidth="1"/>
    <col min="7178" max="7178" width="5" customWidth="1"/>
    <col min="7179" max="7179" width="0.85546875" customWidth="1"/>
    <col min="7180" max="7180" width="1.42578125" customWidth="1"/>
    <col min="7425" max="7425" width="2.28515625" customWidth="1"/>
    <col min="7426" max="7426" width="0" hidden="1" customWidth="1"/>
    <col min="7427" max="7427" width="11.7109375" customWidth="1"/>
    <col min="7428" max="7428" width="6.5703125" customWidth="1"/>
    <col min="7429" max="7429" width="22.85546875" customWidth="1"/>
    <col min="7430" max="7430" width="7.42578125" customWidth="1"/>
    <col min="7431" max="7431" width="11.140625" customWidth="1"/>
    <col min="7432" max="7432" width="14.85546875" customWidth="1"/>
    <col min="7433" max="7433" width="18.5703125" customWidth="1"/>
    <col min="7434" max="7434" width="5" customWidth="1"/>
    <col min="7435" max="7435" width="0.85546875" customWidth="1"/>
    <col min="7436" max="7436" width="1.42578125" customWidth="1"/>
    <col min="7681" max="7681" width="2.28515625" customWidth="1"/>
    <col min="7682" max="7682" width="0" hidden="1" customWidth="1"/>
    <col min="7683" max="7683" width="11.7109375" customWidth="1"/>
    <col min="7684" max="7684" width="6.5703125" customWidth="1"/>
    <col min="7685" max="7685" width="22.85546875" customWidth="1"/>
    <col min="7686" max="7686" width="7.42578125" customWidth="1"/>
    <col min="7687" max="7687" width="11.140625" customWidth="1"/>
    <col min="7688" max="7688" width="14.85546875" customWidth="1"/>
    <col min="7689" max="7689" width="18.5703125" customWidth="1"/>
    <col min="7690" max="7690" width="5" customWidth="1"/>
    <col min="7691" max="7691" width="0.85546875" customWidth="1"/>
    <col min="7692" max="7692" width="1.42578125" customWidth="1"/>
    <col min="7937" max="7937" width="2.28515625" customWidth="1"/>
    <col min="7938" max="7938" width="0" hidden="1" customWidth="1"/>
    <col min="7939" max="7939" width="11.7109375" customWidth="1"/>
    <col min="7940" max="7940" width="6.5703125" customWidth="1"/>
    <col min="7941" max="7941" width="22.85546875" customWidth="1"/>
    <col min="7942" max="7942" width="7.42578125" customWidth="1"/>
    <col min="7943" max="7943" width="11.140625" customWidth="1"/>
    <col min="7944" max="7944" width="14.85546875" customWidth="1"/>
    <col min="7945" max="7945" width="18.5703125" customWidth="1"/>
    <col min="7946" max="7946" width="5" customWidth="1"/>
    <col min="7947" max="7947" width="0.85546875" customWidth="1"/>
    <col min="7948" max="7948" width="1.42578125" customWidth="1"/>
    <col min="8193" max="8193" width="2.28515625" customWidth="1"/>
    <col min="8194" max="8194" width="0" hidden="1" customWidth="1"/>
    <col min="8195" max="8195" width="11.7109375" customWidth="1"/>
    <col min="8196" max="8196" width="6.5703125" customWidth="1"/>
    <col min="8197" max="8197" width="22.85546875" customWidth="1"/>
    <col min="8198" max="8198" width="7.42578125" customWidth="1"/>
    <col min="8199" max="8199" width="11.140625" customWidth="1"/>
    <col min="8200" max="8200" width="14.85546875" customWidth="1"/>
    <col min="8201" max="8201" width="18.5703125" customWidth="1"/>
    <col min="8202" max="8202" width="5" customWidth="1"/>
    <col min="8203" max="8203" width="0.85546875" customWidth="1"/>
    <col min="8204" max="8204" width="1.42578125" customWidth="1"/>
    <col min="8449" max="8449" width="2.28515625" customWidth="1"/>
    <col min="8450" max="8450" width="0" hidden="1" customWidth="1"/>
    <col min="8451" max="8451" width="11.7109375" customWidth="1"/>
    <col min="8452" max="8452" width="6.5703125" customWidth="1"/>
    <col min="8453" max="8453" width="22.85546875" customWidth="1"/>
    <col min="8454" max="8454" width="7.42578125" customWidth="1"/>
    <col min="8455" max="8455" width="11.140625" customWidth="1"/>
    <col min="8456" max="8456" width="14.85546875" customWidth="1"/>
    <col min="8457" max="8457" width="18.5703125" customWidth="1"/>
    <col min="8458" max="8458" width="5" customWidth="1"/>
    <col min="8459" max="8459" width="0.85546875" customWidth="1"/>
    <col min="8460" max="8460" width="1.42578125" customWidth="1"/>
    <col min="8705" max="8705" width="2.28515625" customWidth="1"/>
    <col min="8706" max="8706" width="0" hidden="1" customWidth="1"/>
    <col min="8707" max="8707" width="11.7109375" customWidth="1"/>
    <col min="8708" max="8708" width="6.5703125" customWidth="1"/>
    <col min="8709" max="8709" width="22.85546875" customWidth="1"/>
    <col min="8710" max="8710" width="7.42578125" customWidth="1"/>
    <col min="8711" max="8711" width="11.140625" customWidth="1"/>
    <col min="8712" max="8712" width="14.85546875" customWidth="1"/>
    <col min="8713" max="8713" width="18.5703125" customWidth="1"/>
    <col min="8714" max="8714" width="5" customWidth="1"/>
    <col min="8715" max="8715" width="0.85546875" customWidth="1"/>
    <col min="8716" max="8716" width="1.42578125" customWidth="1"/>
    <col min="8961" max="8961" width="2.28515625" customWidth="1"/>
    <col min="8962" max="8962" width="0" hidden="1" customWidth="1"/>
    <col min="8963" max="8963" width="11.7109375" customWidth="1"/>
    <col min="8964" max="8964" width="6.5703125" customWidth="1"/>
    <col min="8965" max="8965" width="22.85546875" customWidth="1"/>
    <col min="8966" max="8966" width="7.42578125" customWidth="1"/>
    <col min="8967" max="8967" width="11.140625" customWidth="1"/>
    <col min="8968" max="8968" width="14.85546875" customWidth="1"/>
    <col min="8969" max="8969" width="18.5703125" customWidth="1"/>
    <col min="8970" max="8970" width="5" customWidth="1"/>
    <col min="8971" max="8971" width="0.85546875" customWidth="1"/>
    <col min="8972" max="8972" width="1.42578125" customWidth="1"/>
    <col min="9217" max="9217" width="2.28515625" customWidth="1"/>
    <col min="9218" max="9218" width="0" hidden="1" customWidth="1"/>
    <col min="9219" max="9219" width="11.7109375" customWidth="1"/>
    <col min="9220" max="9220" width="6.5703125" customWidth="1"/>
    <col min="9221" max="9221" width="22.85546875" customWidth="1"/>
    <col min="9222" max="9222" width="7.42578125" customWidth="1"/>
    <col min="9223" max="9223" width="11.140625" customWidth="1"/>
    <col min="9224" max="9224" width="14.85546875" customWidth="1"/>
    <col min="9225" max="9225" width="18.5703125" customWidth="1"/>
    <col min="9226" max="9226" width="5" customWidth="1"/>
    <col min="9227" max="9227" width="0.85546875" customWidth="1"/>
    <col min="9228" max="9228" width="1.42578125" customWidth="1"/>
    <col min="9473" max="9473" width="2.28515625" customWidth="1"/>
    <col min="9474" max="9474" width="0" hidden="1" customWidth="1"/>
    <col min="9475" max="9475" width="11.7109375" customWidth="1"/>
    <col min="9476" max="9476" width="6.5703125" customWidth="1"/>
    <col min="9477" max="9477" width="22.85546875" customWidth="1"/>
    <col min="9478" max="9478" width="7.42578125" customWidth="1"/>
    <col min="9479" max="9479" width="11.140625" customWidth="1"/>
    <col min="9480" max="9480" width="14.85546875" customWidth="1"/>
    <col min="9481" max="9481" width="18.5703125" customWidth="1"/>
    <col min="9482" max="9482" width="5" customWidth="1"/>
    <col min="9483" max="9483" width="0.85546875" customWidth="1"/>
    <col min="9484" max="9484" width="1.42578125" customWidth="1"/>
    <col min="9729" max="9729" width="2.28515625" customWidth="1"/>
    <col min="9730" max="9730" width="0" hidden="1" customWidth="1"/>
    <col min="9731" max="9731" width="11.7109375" customWidth="1"/>
    <col min="9732" max="9732" width="6.5703125" customWidth="1"/>
    <col min="9733" max="9733" width="22.85546875" customWidth="1"/>
    <col min="9734" max="9734" width="7.42578125" customWidth="1"/>
    <col min="9735" max="9735" width="11.140625" customWidth="1"/>
    <col min="9736" max="9736" width="14.85546875" customWidth="1"/>
    <col min="9737" max="9737" width="18.5703125" customWidth="1"/>
    <col min="9738" max="9738" width="5" customWidth="1"/>
    <col min="9739" max="9739" width="0.85546875" customWidth="1"/>
    <col min="9740" max="9740" width="1.42578125" customWidth="1"/>
    <col min="9985" max="9985" width="2.28515625" customWidth="1"/>
    <col min="9986" max="9986" width="0" hidden="1" customWidth="1"/>
    <col min="9987" max="9987" width="11.7109375" customWidth="1"/>
    <col min="9988" max="9988" width="6.5703125" customWidth="1"/>
    <col min="9989" max="9989" width="22.85546875" customWidth="1"/>
    <col min="9990" max="9990" width="7.42578125" customWidth="1"/>
    <col min="9991" max="9991" width="11.140625" customWidth="1"/>
    <col min="9992" max="9992" width="14.85546875" customWidth="1"/>
    <col min="9993" max="9993" width="18.5703125" customWidth="1"/>
    <col min="9994" max="9994" width="5" customWidth="1"/>
    <col min="9995" max="9995" width="0.85546875" customWidth="1"/>
    <col min="9996" max="9996" width="1.42578125" customWidth="1"/>
    <col min="10241" max="10241" width="2.28515625" customWidth="1"/>
    <col min="10242" max="10242" width="0" hidden="1" customWidth="1"/>
    <col min="10243" max="10243" width="11.7109375" customWidth="1"/>
    <col min="10244" max="10244" width="6.5703125" customWidth="1"/>
    <col min="10245" max="10245" width="22.85546875" customWidth="1"/>
    <col min="10246" max="10246" width="7.42578125" customWidth="1"/>
    <col min="10247" max="10247" width="11.140625" customWidth="1"/>
    <col min="10248" max="10248" width="14.85546875" customWidth="1"/>
    <col min="10249" max="10249" width="18.5703125" customWidth="1"/>
    <col min="10250" max="10250" width="5" customWidth="1"/>
    <col min="10251" max="10251" width="0.85546875" customWidth="1"/>
    <col min="10252" max="10252" width="1.42578125" customWidth="1"/>
    <col min="10497" max="10497" width="2.28515625" customWidth="1"/>
    <col min="10498" max="10498" width="0" hidden="1" customWidth="1"/>
    <col min="10499" max="10499" width="11.7109375" customWidth="1"/>
    <col min="10500" max="10500" width="6.5703125" customWidth="1"/>
    <col min="10501" max="10501" width="22.85546875" customWidth="1"/>
    <col min="10502" max="10502" width="7.42578125" customWidth="1"/>
    <col min="10503" max="10503" width="11.140625" customWidth="1"/>
    <col min="10504" max="10504" width="14.85546875" customWidth="1"/>
    <col min="10505" max="10505" width="18.5703125" customWidth="1"/>
    <col min="10506" max="10506" width="5" customWidth="1"/>
    <col min="10507" max="10507" width="0.85546875" customWidth="1"/>
    <col min="10508" max="10508" width="1.42578125" customWidth="1"/>
    <col min="10753" max="10753" width="2.28515625" customWidth="1"/>
    <col min="10754" max="10754" width="0" hidden="1" customWidth="1"/>
    <col min="10755" max="10755" width="11.7109375" customWidth="1"/>
    <col min="10756" max="10756" width="6.5703125" customWidth="1"/>
    <col min="10757" max="10757" width="22.85546875" customWidth="1"/>
    <col min="10758" max="10758" width="7.42578125" customWidth="1"/>
    <col min="10759" max="10759" width="11.140625" customWidth="1"/>
    <col min="10760" max="10760" width="14.85546875" customWidth="1"/>
    <col min="10761" max="10761" width="18.5703125" customWidth="1"/>
    <col min="10762" max="10762" width="5" customWidth="1"/>
    <col min="10763" max="10763" width="0.85546875" customWidth="1"/>
    <col min="10764" max="10764" width="1.42578125" customWidth="1"/>
    <col min="11009" max="11009" width="2.28515625" customWidth="1"/>
    <col min="11010" max="11010" width="0" hidden="1" customWidth="1"/>
    <col min="11011" max="11011" width="11.7109375" customWidth="1"/>
    <col min="11012" max="11012" width="6.5703125" customWidth="1"/>
    <col min="11013" max="11013" width="22.85546875" customWidth="1"/>
    <col min="11014" max="11014" width="7.42578125" customWidth="1"/>
    <col min="11015" max="11015" width="11.140625" customWidth="1"/>
    <col min="11016" max="11016" width="14.85546875" customWidth="1"/>
    <col min="11017" max="11017" width="18.5703125" customWidth="1"/>
    <col min="11018" max="11018" width="5" customWidth="1"/>
    <col min="11019" max="11019" width="0.85546875" customWidth="1"/>
    <col min="11020" max="11020" width="1.42578125" customWidth="1"/>
    <col min="11265" max="11265" width="2.28515625" customWidth="1"/>
    <col min="11266" max="11266" width="0" hidden="1" customWidth="1"/>
    <col min="11267" max="11267" width="11.7109375" customWidth="1"/>
    <col min="11268" max="11268" width="6.5703125" customWidth="1"/>
    <col min="11269" max="11269" width="22.85546875" customWidth="1"/>
    <col min="11270" max="11270" width="7.42578125" customWidth="1"/>
    <col min="11271" max="11271" width="11.140625" customWidth="1"/>
    <col min="11272" max="11272" width="14.85546875" customWidth="1"/>
    <col min="11273" max="11273" width="18.5703125" customWidth="1"/>
    <col min="11274" max="11274" width="5" customWidth="1"/>
    <col min="11275" max="11275" width="0.85546875" customWidth="1"/>
    <col min="11276" max="11276" width="1.42578125" customWidth="1"/>
    <col min="11521" max="11521" width="2.28515625" customWidth="1"/>
    <col min="11522" max="11522" width="0" hidden="1" customWidth="1"/>
    <col min="11523" max="11523" width="11.7109375" customWidth="1"/>
    <col min="11524" max="11524" width="6.5703125" customWidth="1"/>
    <col min="11525" max="11525" width="22.85546875" customWidth="1"/>
    <col min="11526" max="11526" width="7.42578125" customWidth="1"/>
    <col min="11527" max="11527" width="11.140625" customWidth="1"/>
    <col min="11528" max="11528" width="14.85546875" customWidth="1"/>
    <col min="11529" max="11529" width="18.5703125" customWidth="1"/>
    <col min="11530" max="11530" width="5" customWidth="1"/>
    <col min="11531" max="11531" width="0.85546875" customWidth="1"/>
    <col min="11532" max="11532" width="1.42578125" customWidth="1"/>
    <col min="11777" max="11777" width="2.28515625" customWidth="1"/>
    <col min="11778" max="11778" width="0" hidden="1" customWidth="1"/>
    <col min="11779" max="11779" width="11.7109375" customWidth="1"/>
    <col min="11780" max="11780" width="6.5703125" customWidth="1"/>
    <col min="11781" max="11781" width="22.85546875" customWidth="1"/>
    <col min="11782" max="11782" width="7.42578125" customWidth="1"/>
    <col min="11783" max="11783" width="11.140625" customWidth="1"/>
    <col min="11784" max="11784" width="14.85546875" customWidth="1"/>
    <col min="11785" max="11785" width="18.5703125" customWidth="1"/>
    <col min="11786" max="11786" width="5" customWidth="1"/>
    <col min="11787" max="11787" width="0.85546875" customWidth="1"/>
    <col min="11788" max="11788" width="1.42578125" customWidth="1"/>
    <col min="12033" max="12033" width="2.28515625" customWidth="1"/>
    <col min="12034" max="12034" width="0" hidden="1" customWidth="1"/>
    <col min="12035" max="12035" width="11.7109375" customWidth="1"/>
    <col min="12036" max="12036" width="6.5703125" customWidth="1"/>
    <col min="12037" max="12037" width="22.85546875" customWidth="1"/>
    <col min="12038" max="12038" width="7.42578125" customWidth="1"/>
    <col min="12039" max="12039" width="11.140625" customWidth="1"/>
    <col min="12040" max="12040" width="14.85546875" customWidth="1"/>
    <col min="12041" max="12041" width="18.5703125" customWidth="1"/>
    <col min="12042" max="12042" width="5" customWidth="1"/>
    <col min="12043" max="12043" width="0.85546875" customWidth="1"/>
    <col min="12044" max="12044" width="1.42578125" customWidth="1"/>
    <col min="12289" max="12289" width="2.28515625" customWidth="1"/>
    <col min="12290" max="12290" width="0" hidden="1" customWidth="1"/>
    <col min="12291" max="12291" width="11.7109375" customWidth="1"/>
    <col min="12292" max="12292" width="6.5703125" customWidth="1"/>
    <col min="12293" max="12293" width="22.85546875" customWidth="1"/>
    <col min="12294" max="12294" width="7.42578125" customWidth="1"/>
    <col min="12295" max="12295" width="11.140625" customWidth="1"/>
    <col min="12296" max="12296" width="14.85546875" customWidth="1"/>
    <col min="12297" max="12297" width="18.5703125" customWidth="1"/>
    <col min="12298" max="12298" width="5" customWidth="1"/>
    <col min="12299" max="12299" width="0.85546875" customWidth="1"/>
    <col min="12300" max="12300" width="1.42578125" customWidth="1"/>
    <col min="12545" max="12545" width="2.28515625" customWidth="1"/>
    <col min="12546" max="12546" width="0" hidden="1" customWidth="1"/>
    <col min="12547" max="12547" width="11.7109375" customWidth="1"/>
    <col min="12548" max="12548" width="6.5703125" customWidth="1"/>
    <col min="12549" max="12549" width="22.85546875" customWidth="1"/>
    <col min="12550" max="12550" width="7.42578125" customWidth="1"/>
    <col min="12551" max="12551" width="11.140625" customWidth="1"/>
    <col min="12552" max="12552" width="14.85546875" customWidth="1"/>
    <col min="12553" max="12553" width="18.5703125" customWidth="1"/>
    <col min="12554" max="12554" width="5" customWidth="1"/>
    <col min="12555" max="12555" width="0.85546875" customWidth="1"/>
    <col min="12556" max="12556" width="1.42578125" customWidth="1"/>
    <col min="12801" max="12801" width="2.28515625" customWidth="1"/>
    <col min="12802" max="12802" width="0" hidden="1" customWidth="1"/>
    <col min="12803" max="12803" width="11.7109375" customWidth="1"/>
    <col min="12804" max="12804" width="6.5703125" customWidth="1"/>
    <col min="12805" max="12805" width="22.85546875" customWidth="1"/>
    <col min="12806" max="12806" width="7.42578125" customWidth="1"/>
    <col min="12807" max="12807" width="11.140625" customWidth="1"/>
    <col min="12808" max="12808" width="14.85546875" customWidth="1"/>
    <col min="12809" max="12809" width="18.5703125" customWidth="1"/>
    <col min="12810" max="12810" width="5" customWidth="1"/>
    <col min="12811" max="12811" width="0.85546875" customWidth="1"/>
    <col min="12812" max="12812" width="1.42578125" customWidth="1"/>
    <col min="13057" max="13057" width="2.28515625" customWidth="1"/>
    <col min="13058" max="13058" width="0" hidden="1" customWidth="1"/>
    <col min="13059" max="13059" width="11.7109375" customWidth="1"/>
    <col min="13060" max="13060" width="6.5703125" customWidth="1"/>
    <col min="13061" max="13061" width="22.85546875" customWidth="1"/>
    <col min="13062" max="13062" width="7.42578125" customWidth="1"/>
    <col min="13063" max="13063" width="11.140625" customWidth="1"/>
    <col min="13064" max="13064" width="14.85546875" customWidth="1"/>
    <col min="13065" max="13065" width="18.5703125" customWidth="1"/>
    <col min="13066" max="13066" width="5" customWidth="1"/>
    <col min="13067" max="13067" width="0.85546875" customWidth="1"/>
    <col min="13068" max="13068" width="1.42578125" customWidth="1"/>
    <col min="13313" max="13313" width="2.28515625" customWidth="1"/>
    <col min="13314" max="13314" width="0" hidden="1" customWidth="1"/>
    <col min="13315" max="13315" width="11.7109375" customWidth="1"/>
    <col min="13316" max="13316" width="6.5703125" customWidth="1"/>
    <col min="13317" max="13317" width="22.85546875" customWidth="1"/>
    <col min="13318" max="13318" width="7.42578125" customWidth="1"/>
    <col min="13319" max="13319" width="11.140625" customWidth="1"/>
    <col min="13320" max="13320" width="14.85546875" customWidth="1"/>
    <col min="13321" max="13321" width="18.5703125" customWidth="1"/>
    <col min="13322" max="13322" width="5" customWidth="1"/>
    <col min="13323" max="13323" width="0.85546875" customWidth="1"/>
    <col min="13324" max="13324" width="1.42578125" customWidth="1"/>
    <col min="13569" max="13569" width="2.28515625" customWidth="1"/>
    <col min="13570" max="13570" width="0" hidden="1" customWidth="1"/>
    <col min="13571" max="13571" width="11.7109375" customWidth="1"/>
    <col min="13572" max="13572" width="6.5703125" customWidth="1"/>
    <col min="13573" max="13573" width="22.85546875" customWidth="1"/>
    <col min="13574" max="13574" width="7.42578125" customWidth="1"/>
    <col min="13575" max="13575" width="11.140625" customWidth="1"/>
    <col min="13576" max="13576" width="14.85546875" customWidth="1"/>
    <col min="13577" max="13577" width="18.5703125" customWidth="1"/>
    <col min="13578" max="13578" width="5" customWidth="1"/>
    <col min="13579" max="13579" width="0.85546875" customWidth="1"/>
    <col min="13580" max="13580" width="1.42578125" customWidth="1"/>
    <col min="13825" max="13825" width="2.28515625" customWidth="1"/>
    <col min="13826" max="13826" width="0" hidden="1" customWidth="1"/>
    <col min="13827" max="13827" width="11.7109375" customWidth="1"/>
    <col min="13828" max="13828" width="6.5703125" customWidth="1"/>
    <col min="13829" max="13829" width="22.85546875" customWidth="1"/>
    <col min="13830" max="13830" width="7.42578125" customWidth="1"/>
    <col min="13831" max="13831" width="11.140625" customWidth="1"/>
    <col min="13832" max="13832" width="14.85546875" customWidth="1"/>
    <col min="13833" max="13833" width="18.5703125" customWidth="1"/>
    <col min="13834" max="13834" width="5" customWidth="1"/>
    <col min="13835" max="13835" width="0.85546875" customWidth="1"/>
    <col min="13836" max="13836" width="1.42578125" customWidth="1"/>
    <col min="14081" max="14081" width="2.28515625" customWidth="1"/>
    <col min="14082" max="14082" width="0" hidden="1" customWidth="1"/>
    <col min="14083" max="14083" width="11.7109375" customWidth="1"/>
    <col min="14084" max="14084" width="6.5703125" customWidth="1"/>
    <col min="14085" max="14085" width="22.85546875" customWidth="1"/>
    <col min="14086" max="14086" width="7.42578125" customWidth="1"/>
    <col min="14087" max="14087" width="11.140625" customWidth="1"/>
    <col min="14088" max="14088" width="14.85546875" customWidth="1"/>
    <col min="14089" max="14089" width="18.5703125" customWidth="1"/>
    <col min="14090" max="14090" width="5" customWidth="1"/>
    <col min="14091" max="14091" width="0.85546875" customWidth="1"/>
    <col min="14092" max="14092" width="1.42578125" customWidth="1"/>
    <col min="14337" max="14337" width="2.28515625" customWidth="1"/>
    <col min="14338" max="14338" width="0" hidden="1" customWidth="1"/>
    <col min="14339" max="14339" width="11.7109375" customWidth="1"/>
    <col min="14340" max="14340" width="6.5703125" customWidth="1"/>
    <col min="14341" max="14341" width="22.85546875" customWidth="1"/>
    <col min="14342" max="14342" width="7.42578125" customWidth="1"/>
    <col min="14343" max="14343" width="11.140625" customWidth="1"/>
    <col min="14344" max="14344" width="14.85546875" customWidth="1"/>
    <col min="14345" max="14345" width="18.5703125" customWidth="1"/>
    <col min="14346" max="14346" width="5" customWidth="1"/>
    <col min="14347" max="14347" width="0.85546875" customWidth="1"/>
    <col min="14348" max="14348" width="1.42578125" customWidth="1"/>
    <col min="14593" max="14593" width="2.28515625" customWidth="1"/>
    <col min="14594" max="14594" width="0" hidden="1" customWidth="1"/>
    <col min="14595" max="14595" width="11.7109375" customWidth="1"/>
    <col min="14596" max="14596" width="6.5703125" customWidth="1"/>
    <col min="14597" max="14597" width="22.85546875" customWidth="1"/>
    <col min="14598" max="14598" width="7.42578125" customWidth="1"/>
    <col min="14599" max="14599" width="11.140625" customWidth="1"/>
    <col min="14600" max="14600" width="14.85546875" customWidth="1"/>
    <col min="14601" max="14601" width="18.5703125" customWidth="1"/>
    <col min="14602" max="14602" width="5" customWidth="1"/>
    <col min="14603" max="14603" width="0.85546875" customWidth="1"/>
    <col min="14604" max="14604" width="1.42578125" customWidth="1"/>
    <col min="14849" max="14849" width="2.28515625" customWidth="1"/>
    <col min="14850" max="14850" width="0" hidden="1" customWidth="1"/>
    <col min="14851" max="14851" width="11.7109375" customWidth="1"/>
    <col min="14852" max="14852" width="6.5703125" customWidth="1"/>
    <col min="14853" max="14853" width="22.85546875" customWidth="1"/>
    <col min="14854" max="14854" width="7.42578125" customWidth="1"/>
    <col min="14855" max="14855" width="11.140625" customWidth="1"/>
    <col min="14856" max="14856" width="14.85546875" customWidth="1"/>
    <col min="14857" max="14857" width="18.5703125" customWidth="1"/>
    <col min="14858" max="14858" width="5" customWidth="1"/>
    <col min="14859" max="14859" width="0.85546875" customWidth="1"/>
    <col min="14860" max="14860" width="1.42578125" customWidth="1"/>
    <col min="15105" max="15105" width="2.28515625" customWidth="1"/>
    <col min="15106" max="15106" width="0" hidden="1" customWidth="1"/>
    <col min="15107" max="15107" width="11.7109375" customWidth="1"/>
    <col min="15108" max="15108" width="6.5703125" customWidth="1"/>
    <col min="15109" max="15109" width="22.85546875" customWidth="1"/>
    <col min="15110" max="15110" width="7.42578125" customWidth="1"/>
    <col min="15111" max="15111" width="11.140625" customWidth="1"/>
    <col min="15112" max="15112" width="14.85546875" customWidth="1"/>
    <col min="15113" max="15113" width="18.5703125" customWidth="1"/>
    <col min="15114" max="15114" width="5" customWidth="1"/>
    <col min="15115" max="15115" width="0.85546875" customWidth="1"/>
    <col min="15116" max="15116" width="1.42578125" customWidth="1"/>
    <col min="15361" max="15361" width="2.28515625" customWidth="1"/>
    <col min="15362" max="15362" width="0" hidden="1" customWidth="1"/>
    <col min="15363" max="15363" width="11.7109375" customWidth="1"/>
    <col min="15364" max="15364" width="6.5703125" customWidth="1"/>
    <col min="15365" max="15365" width="22.85546875" customWidth="1"/>
    <col min="15366" max="15366" width="7.42578125" customWidth="1"/>
    <col min="15367" max="15367" width="11.140625" customWidth="1"/>
    <col min="15368" max="15368" width="14.85546875" customWidth="1"/>
    <col min="15369" max="15369" width="18.5703125" customWidth="1"/>
    <col min="15370" max="15370" width="5" customWidth="1"/>
    <col min="15371" max="15371" width="0.85546875" customWidth="1"/>
    <col min="15372" max="15372" width="1.42578125" customWidth="1"/>
    <col min="15617" max="15617" width="2.28515625" customWidth="1"/>
    <col min="15618" max="15618" width="0" hidden="1" customWidth="1"/>
    <col min="15619" max="15619" width="11.7109375" customWidth="1"/>
    <col min="15620" max="15620" width="6.5703125" customWidth="1"/>
    <col min="15621" max="15621" width="22.85546875" customWidth="1"/>
    <col min="15622" max="15622" width="7.42578125" customWidth="1"/>
    <col min="15623" max="15623" width="11.140625" customWidth="1"/>
    <col min="15624" max="15624" width="14.85546875" customWidth="1"/>
    <col min="15625" max="15625" width="18.5703125" customWidth="1"/>
    <col min="15626" max="15626" width="5" customWidth="1"/>
    <col min="15627" max="15627" width="0.85546875" customWidth="1"/>
    <col min="15628" max="15628" width="1.42578125" customWidth="1"/>
    <col min="15873" max="15873" width="2.28515625" customWidth="1"/>
    <col min="15874" max="15874" width="0" hidden="1" customWidth="1"/>
    <col min="15875" max="15875" width="11.7109375" customWidth="1"/>
    <col min="15876" max="15876" width="6.5703125" customWidth="1"/>
    <col min="15877" max="15877" width="22.85546875" customWidth="1"/>
    <col min="15878" max="15878" width="7.42578125" customWidth="1"/>
    <col min="15879" max="15879" width="11.140625" customWidth="1"/>
    <col min="15880" max="15880" width="14.85546875" customWidth="1"/>
    <col min="15881" max="15881" width="18.5703125" customWidth="1"/>
    <col min="15882" max="15882" width="5" customWidth="1"/>
    <col min="15883" max="15883" width="0.85546875" customWidth="1"/>
    <col min="15884" max="15884" width="1.42578125" customWidth="1"/>
    <col min="16129" max="16129" width="2.28515625" customWidth="1"/>
    <col min="16130" max="16130" width="0" hidden="1" customWidth="1"/>
    <col min="16131" max="16131" width="11.7109375" customWidth="1"/>
    <col min="16132" max="16132" width="6.5703125" customWidth="1"/>
    <col min="16133" max="16133" width="22.85546875" customWidth="1"/>
    <col min="16134" max="16134" width="7.42578125" customWidth="1"/>
    <col min="16135" max="16135" width="11.140625" customWidth="1"/>
    <col min="16136" max="16136" width="14.85546875" customWidth="1"/>
    <col min="16137" max="16137" width="18.5703125" customWidth="1"/>
    <col min="16138" max="16138" width="5" customWidth="1"/>
    <col min="16139" max="16139" width="0.85546875" customWidth="1"/>
    <col min="16140" max="16140" width="1.42578125" customWidth="1"/>
  </cols>
  <sheetData>
    <row r="1" spans="2:10" ht="12" customHeight="1" x14ac:dyDescent="0.25"/>
    <row r="2" spans="2:10" ht="74.099999999999994" customHeight="1" x14ac:dyDescent="0.25"/>
    <row r="3" spans="2:10" ht="52.9" customHeight="1" x14ac:dyDescent="0.25">
      <c r="D3" s="323"/>
      <c r="E3" s="323"/>
      <c r="F3" s="323"/>
    </row>
    <row r="4" spans="2:10" ht="8.1" customHeight="1" x14ac:dyDescent="0.25"/>
    <row r="5" spans="2:10" ht="12.4" customHeight="1" x14ac:dyDescent="0.25">
      <c r="C5" s="2"/>
      <c r="D5" s="3"/>
      <c r="E5" s="3"/>
      <c r="F5" s="3"/>
      <c r="G5" s="3"/>
      <c r="H5" s="3"/>
      <c r="I5" s="4"/>
    </row>
    <row r="6" spans="2:10" ht="17.100000000000001" customHeight="1" x14ac:dyDescent="0.25">
      <c r="C6" s="324" t="s">
        <v>197</v>
      </c>
      <c r="D6" s="325"/>
      <c r="E6" s="325"/>
      <c r="F6" s="325"/>
      <c r="G6" s="325"/>
      <c r="H6" s="325"/>
      <c r="I6" s="5"/>
    </row>
    <row r="7" spans="2:10" ht="5.0999999999999996" customHeight="1" x14ac:dyDescent="0.25">
      <c r="C7" s="27"/>
      <c r="D7" s="26"/>
      <c r="E7" s="26"/>
      <c r="F7" s="26"/>
      <c r="G7" s="26"/>
      <c r="H7" s="26"/>
      <c r="I7" s="5"/>
    </row>
    <row r="8" spans="2:10" ht="17.100000000000001" customHeight="1" x14ac:dyDescent="0.25">
      <c r="C8" s="324" t="s">
        <v>198</v>
      </c>
      <c r="D8" s="325"/>
      <c r="E8" s="325"/>
      <c r="F8" s="325"/>
      <c r="G8" s="325"/>
      <c r="H8" s="325"/>
      <c r="I8" s="5"/>
    </row>
    <row r="9" spans="2:10" ht="3.95" customHeight="1" x14ac:dyDescent="0.25">
      <c r="C9" s="27"/>
      <c r="D9" s="26"/>
      <c r="E9" s="26"/>
      <c r="F9" s="26"/>
      <c r="G9" s="26"/>
      <c r="H9" s="26"/>
      <c r="I9" s="5"/>
    </row>
    <row r="10" spans="2:10" ht="17.100000000000001" customHeight="1" x14ac:dyDescent="0.25">
      <c r="C10" s="324" t="s">
        <v>430</v>
      </c>
      <c r="D10" s="325"/>
      <c r="E10" s="325"/>
      <c r="F10" s="325"/>
      <c r="G10" s="325"/>
      <c r="H10" s="325"/>
      <c r="I10" s="5"/>
    </row>
    <row r="11" spans="2:10" ht="4.5" customHeight="1" x14ac:dyDescent="0.25">
      <c r="C11" s="6"/>
      <c r="D11" s="7"/>
      <c r="E11" s="7"/>
      <c r="F11" s="7"/>
      <c r="G11" s="7"/>
      <c r="H11" s="7"/>
      <c r="I11" s="8"/>
    </row>
    <row r="12" spans="2:10" ht="15.2" customHeight="1" x14ac:dyDescent="0.25"/>
    <row r="13" spans="2:10" ht="45.6" customHeight="1" x14ac:dyDescent="0.25">
      <c r="B13" s="326" t="s">
        <v>0</v>
      </c>
      <c r="C13" s="327"/>
      <c r="D13" s="327"/>
      <c r="E13" s="327"/>
      <c r="F13" s="327"/>
      <c r="G13" s="327"/>
      <c r="H13" s="327"/>
      <c r="I13" s="327"/>
      <c r="J13" s="327"/>
    </row>
    <row r="14" spans="2:10" ht="12.75" customHeight="1" x14ac:dyDescent="0.25">
      <c r="B14" s="328" t="s">
        <v>1</v>
      </c>
      <c r="C14" s="329"/>
      <c r="D14" s="328" t="s">
        <v>2</v>
      </c>
      <c r="E14" s="329"/>
      <c r="F14" s="328" t="s">
        <v>3</v>
      </c>
      <c r="G14" s="329"/>
      <c r="H14" s="31" t="s">
        <v>4</v>
      </c>
      <c r="I14" s="328" t="s">
        <v>5</v>
      </c>
      <c r="J14" s="329"/>
    </row>
    <row r="15" spans="2:10" ht="12.75" customHeight="1" x14ac:dyDescent="0.25">
      <c r="B15" s="330">
        <v>1</v>
      </c>
      <c r="C15" s="329"/>
      <c r="D15" s="330" t="s">
        <v>6</v>
      </c>
      <c r="E15" s="329"/>
      <c r="F15" s="331">
        <v>33278.57</v>
      </c>
      <c r="G15" s="329"/>
      <c r="H15" s="32" t="s">
        <v>7</v>
      </c>
      <c r="I15" s="330" t="s">
        <v>183</v>
      </c>
      <c r="J15" s="329"/>
    </row>
    <row r="16" spans="2:10" ht="12.75" customHeight="1" x14ac:dyDescent="0.25">
      <c r="B16" s="330">
        <v>2</v>
      </c>
      <c r="C16" s="329"/>
      <c r="D16" s="330" t="s">
        <v>9</v>
      </c>
      <c r="E16" s="329"/>
      <c r="F16" s="331">
        <v>53403.4</v>
      </c>
      <c r="G16" s="329"/>
      <c r="H16" s="32" t="s">
        <v>10</v>
      </c>
      <c r="I16" s="330" t="s">
        <v>183</v>
      </c>
      <c r="J16" s="329"/>
    </row>
    <row r="17" spans="1:10" ht="12.75" customHeight="1" x14ac:dyDescent="0.25">
      <c r="B17" s="330">
        <v>3</v>
      </c>
      <c r="C17" s="329"/>
      <c r="D17" s="330" t="s">
        <v>11</v>
      </c>
      <c r="E17" s="329"/>
      <c r="F17" s="331">
        <v>58210.36</v>
      </c>
      <c r="G17" s="329"/>
      <c r="H17" s="32" t="s">
        <v>12</v>
      </c>
      <c r="I17" s="330" t="s">
        <v>183</v>
      </c>
      <c r="J17" s="329"/>
    </row>
    <row r="18" spans="1:10" x14ac:dyDescent="0.25">
      <c r="B18" s="328"/>
      <c r="C18" s="329"/>
      <c r="D18" s="328" t="s">
        <v>194</v>
      </c>
      <c r="E18" s="329"/>
      <c r="F18" s="332">
        <v>144892.33000000002</v>
      </c>
      <c r="G18" s="329"/>
      <c r="H18" s="31"/>
      <c r="I18" s="328"/>
      <c r="J18" s="329"/>
    </row>
    <row r="19" spans="1:10" ht="45.6" customHeight="1" x14ac:dyDescent="0.25">
      <c r="B19" s="326" t="s">
        <v>13</v>
      </c>
      <c r="C19" s="327"/>
      <c r="D19" s="327"/>
      <c r="E19" s="327"/>
      <c r="F19" s="327"/>
      <c r="G19" s="327"/>
      <c r="H19" s="327"/>
      <c r="I19" s="327"/>
      <c r="J19" s="327"/>
    </row>
    <row r="20" spans="1:10" ht="12.75" customHeight="1" x14ac:dyDescent="0.25">
      <c r="A20" s="9"/>
      <c r="B20" s="328" t="s">
        <v>1</v>
      </c>
      <c r="C20" s="329"/>
      <c r="D20" s="328" t="s">
        <v>2</v>
      </c>
      <c r="E20" s="329"/>
      <c r="F20" s="328" t="s">
        <v>3</v>
      </c>
      <c r="G20" s="329"/>
      <c r="H20" s="31" t="s">
        <v>4</v>
      </c>
      <c r="I20" s="328" t="s">
        <v>5</v>
      </c>
      <c r="J20" s="329"/>
    </row>
    <row r="21" spans="1:10" ht="12.75" customHeight="1" x14ac:dyDescent="0.25">
      <c r="A21" s="9"/>
      <c r="B21" s="330">
        <v>1</v>
      </c>
      <c r="C21" s="329"/>
      <c r="D21" s="330" t="s">
        <v>229</v>
      </c>
      <c r="E21" s="329"/>
      <c r="F21" s="331">
        <v>78</v>
      </c>
      <c r="G21" s="329"/>
      <c r="H21" s="32" t="s">
        <v>14</v>
      </c>
      <c r="I21" s="330" t="s">
        <v>184</v>
      </c>
      <c r="J21" s="329"/>
    </row>
    <row r="22" spans="1:10" ht="12.75" customHeight="1" x14ac:dyDescent="0.25">
      <c r="A22" s="9"/>
      <c r="B22" s="330">
        <v>2</v>
      </c>
      <c r="C22" s="329"/>
      <c r="D22" s="330" t="s">
        <v>229</v>
      </c>
      <c r="E22" s="329"/>
      <c r="F22" s="331">
        <v>78</v>
      </c>
      <c r="G22" s="329"/>
      <c r="H22" s="32" t="s">
        <v>14</v>
      </c>
      <c r="I22" s="330" t="s">
        <v>185</v>
      </c>
      <c r="J22" s="329"/>
    </row>
    <row r="23" spans="1:10" ht="12.75" customHeight="1" x14ac:dyDescent="0.25">
      <c r="A23" s="9"/>
      <c r="B23" s="330">
        <v>3</v>
      </c>
      <c r="C23" s="329"/>
      <c r="D23" s="330" t="s">
        <v>229</v>
      </c>
      <c r="E23" s="329"/>
      <c r="F23" s="331">
        <v>78</v>
      </c>
      <c r="G23" s="329"/>
      <c r="H23" s="32" t="s">
        <v>14</v>
      </c>
      <c r="I23" s="330" t="s">
        <v>186</v>
      </c>
      <c r="J23" s="329"/>
    </row>
    <row r="24" spans="1:10" ht="12.75" customHeight="1" x14ac:dyDescent="0.25">
      <c r="A24" s="9"/>
      <c r="B24" s="330">
        <v>4</v>
      </c>
      <c r="C24" s="329"/>
      <c r="D24" s="330" t="s">
        <v>229</v>
      </c>
      <c r="E24" s="329"/>
      <c r="F24" s="331">
        <v>78</v>
      </c>
      <c r="G24" s="329"/>
      <c r="H24" s="32" t="s">
        <v>14</v>
      </c>
      <c r="I24" s="330" t="s">
        <v>187</v>
      </c>
      <c r="J24" s="329"/>
    </row>
    <row r="25" spans="1:10" ht="12.75" customHeight="1" x14ac:dyDescent="0.25">
      <c r="A25" s="9"/>
      <c r="B25" s="330">
        <v>5</v>
      </c>
      <c r="C25" s="329"/>
      <c r="D25" s="330" t="s">
        <v>232</v>
      </c>
      <c r="E25" s="329"/>
      <c r="F25" s="331">
        <v>168</v>
      </c>
      <c r="G25" s="329"/>
      <c r="H25" s="32" t="s">
        <v>61</v>
      </c>
      <c r="I25" s="330" t="s">
        <v>187</v>
      </c>
      <c r="J25" s="329"/>
    </row>
    <row r="26" spans="1:10" x14ac:dyDescent="0.25">
      <c r="A26" s="9"/>
      <c r="B26" s="328"/>
      <c r="C26" s="329"/>
      <c r="D26" s="328" t="s">
        <v>194</v>
      </c>
      <c r="E26" s="329"/>
      <c r="F26" s="332">
        <v>480</v>
      </c>
      <c r="G26" s="329"/>
      <c r="H26" s="31"/>
      <c r="I26" s="328"/>
      <c r="J26" s="329"/>
    </row>
    <row r="27" spans="1:10" ht="45.6" customHeight="1" x14ac:dyDescent="0.25">
      <c r="B27" s="326" t="s">
        <v>26</v>
      </c>
      <c r="C27" s="327"/>
      <c r="D27" s="327"/>
      <c r="E27" s="327"/>
      <c r="F27" s="327"/>
      <c r="G27" s="327"/>
      <c r="H27" s="327"/>
      <c r="I27" s="327"/>
      <c r="J27" s="327"/>
    </row>
    <row r="28" spans="1:10" ht="12.75" customHeight="1" x14ac:dyDescent="0.25">
      <c r="A28" s="9"/>
      <c r="B28" s="328" t="s">
        <v>1</v>
      </c>
      <c r="C28" s="329"/>
      <c r="D28" s="328" t="s">
        <v>2</v>
      </c>
      <c r="E28" s="329"/>
      <c r="F28" s="328" t="s">
        <v>3</v>
      </c>
      <c r="G28" s="329"/>
      <c r="H28" s="31" t="s">
        <v>4</v>
      </c>
      <c r="I28" s="328" t="s">
        <v>5</v>
      </c>
      <c r="J28" s="329"/>
    </row>
    <row r="29" spans="1:10" ht="12.75" customHeight="1" x14ac:dyDescent="0.25">
      <c r="A29" s="9"/>
      <c r="B29" s="330">
        <v>1</v>
      </c>
      <c r="C29" s="329"/>
      <c r="D29" s="330" t="s">
        <v>233</v>
      </c>
      <c r="E29" s="329"/>
      <c r="F29" s="331">
        <v>40</v>
      </c>
      <c r="G29" s="329"/>
      <c r="H29" s="32" t="s">
        <v>14</v>
      </c>
      <c r="I29" s="330" t="s">
        <v>184</v>
      </c>
      <c r="J29" s="329"/>
    </row>
    <row r="30" spans="1:10" ht="12.75" customHeight="1" x14ac:dyDescent="0.25">
      <c r="A30" s="9"/>
      <c r="B30" s="330">
        <v>2</v>
      </c>
      <c r="C30" s="329"/>
      <c r="D30" s="330" t="s">
        <v>233</v>
      </c>
      <c r="E30" s="329"/>
      <c r="F30" s="331">
        <v>61.85</v>
      </c>
      <c r="G30" s="329"/>
      <c r="H30" s="32" t="s">
        <v>14</v>
      </c>
      <c r="I30" s="330" t="s">
        <v>185</v>
      </c>
      <c r="J30" s="329"/>
    </row>
    <row r="31" spans="1:10" ht="12.75" customHeight="1" x14ac:dyDescent="0.25">
      <c r="A31" s="9"/>
      <c r="B31" s="330">
        <v>3</v>
      </c>
      <c r="C31" s="329"/>
      <c r="D31" s="330" t="s">
        <v>233</v>
      </c>
      <c r="E31" s="329"/>
      <c r="F31" s="331">
        <v>61.84</v>
      </c>
      <c r="G31" s="329"/>
      <c r="H31" s="32" t="s">
        <v>14</v>
      </c>
      <c r="I31" s="330" t="s">
        <v>186</v>
      </c>
      <c r="J31" s="329"/>
    </row>
    <row r="32" spans="1:10" ht="12.75" customHeight="1" x14ac:dyDescent="0.25">
      <c r="A32" s="9"/>
      <c r="B32" s="330">
        <v>4</v>
      </c>
      <c r="C32" s="329"/>
      <c r="D32" s="330" t="s">
        <v>234</v>
      </c>
      <c r="E32" s="329"/>
      <c r="F32" s="331">
        <v>73.25</v>
      </c>
      <c r="G32" s="329"/>
      <c r="H32" s="32" t="s">
        <v>61</v>
      </c>
      <c r="I32" s="330" t="s">
        <v>187</v>
      </c>
      <c r="J32" s="329"/>
    </row>
    <row r="33" spans="1:10" x14ac:dyDescent="0.25">
      <c r="A33" s="9"/>
      <c r="B33" s="328"/>
      <c r="C33" s="329"/>
      <c r="D33" s="328" t="s">
        <v>194</v>
      </c>
      <c r="E33" s="329"/>
      <c r="F33" s="332">
        <v>236.94</v>
      </c>
      <c r="G33" s="329"/>
      <c r="H33" s="31"/>
      <c r="I33" s="328"/>
      <c r="J33" s="329"/>
    </row>
    <row r="34" spans="1:10" ht="45.6" customHeight="1" x14ac:dyDescent="0.25">
      <c r="B34" s="326" t="s">
        <v>27</v>
      </c>
      <c r="C34" s="327"/>
      <c r="D34" s="327"/>
      <c r="E34" s="327"/>
      <c r="F34" s="327"/>
      <c r="G34" s="327"/>
      <c r="H34" s="327"/>
      <c r="I34" s="327"/>
      <c r="J34" s="327"/>
    </row>
    <row r="35" spans="1:10" ht="12.75" customHeight="1" x14ac:dyDescent="0.25">
      <c r="B35" s="328" t="s">
        <v>1</v>
      </c>
      <c r="C35" s="329"/>
      <c r="D35" s="328" t="s">
        <v>2</v>
      </c>
      <c r="E35" s="329"/>
      <c r="F35" s="328" t="s">
        <v>3</v>
      </c>
      <c r="G35" s="329"/>
      <c r="H35" s="31" t="s">
        <v>4</v>
      </c>
      <c r="I35" s="328" t="s">
        <v>5</v>
      </c>
      <c r="J35" s="329"/>
    </row>
    <row r="36" spans="1:10" ht="12.75" customHeight="1" x14ac:dyDescent="0.25">
      <c r="B36" s="330">
        <v>1</v>
      </c>
      <c r="C36" s="329"/>
      <c r="D36" s="330" t="s">
        <v>235</v>
      </c>
      <c r="E36" s="329"/>
      <c r="F36" s="331">
        <v>10</v>
      </c>
      <c r="G36" s="329"/>
      <c r="H36" s="32" t="s">
        <v>60</v>
      </c>
      <c r="I36" s="330" t="s">
        <v>186</v>
      </c>
      <c r="J36" s="329"/>
    </row>
    <row r="37" spans="1:10" x14ac:dyDescent="0.25">
      <c r="B37" s="328"/>
      <c r="C37" s="329"/>
      <c r="D37" s="328" t="s">
        <v>194</v>
      </c>
      <c r="E37" s="329"/>
      <c r="F37" s="332">
        <v>10</v>
      </c>
      <c r="G37" s="329"/>
      <c r="H37" s="31"/>
      <c r="I37" s="328"/>
      <c r="J37" s="329"/>
    </row>
    <row r="38" spans="1:10" ht="45.6" customHeight="1" x14ac:dyDescent="0.25">
      <c r="B38" s="326" t="s">
        <v>28</v>
      </c>
      <c r="C38" s="327"/>
      <c r="D38" s="327"/>
      <c r="E38" s="327"/>
      <c r="F38" s="327"/>
      <c r="G38" s="327"/>
      <c r="H38" s="327"/>
      <c r="I38" s="327"/>
      <c r="J38" s="327"/>
    </row>
    <row r="39" spans="1:10" ht="12.75" customHeight="1" x14ac:dyDescent="0.25">
      <c r="A39" s="9"/>
      <c r="B39" s="328" t="s">
        <v>1</v>
      </c>
      <c r="C39" s="329"/>
      <c r="D39" s="328" t="s">
        <v>2</v>
      </c>
      <c r="E39" s="329"/>
      <c r="F39" s="328" t="s">
        <v>3</v>
      </c>
      <c r="G39" s="329"/>
      <c r="H39" s="31" t="s">
        <v>4</v>
      </c>
      <c r="I39" s="328" t="s">
        <v>5</v>
      </c>
      <c r="J39" s="329"/>
    </row>
    <row r="40" spans="1:10" ht="12.75" customHeight="1" x14ac:dyDescent="0.25">
      <c r="A40" s="9"/>
      <c r="B40" s="330">
        <v>1</v>
      </c>
      <c r="C40" s="329"/>
      <c r="D40" s="330" t="s">
        <v>34</v>
      </c>
      <c r="E40" s="329"/>
      <c r="F40" s="331">
        <v>356.01</v>
      </c>
      <c r="G40" s="329"/>
      <c r="H40" s="32" t="s">
        <v>30</v>
      </c>
      <c r="I40" s="330" t="s">
        <v>31</v>
      </c>
      <c r="J40" s="329"/>
    </row>
    <row r="41" spans="1:10" ht="12.75" customHeight="1" x14ac:dyDescent="0.25">
      <c r="A41" s="9"/>
      <c r="B41" s="330">
        <v>2</v>
      </c>
      <c r="C41" s="329"/>
      <c r="D41" s="330" t="s">
        <v>34</v>
      </c>
      <c r="E41" s="329"/>
      <c r="F41" s="331">
        <v>252</v>
      </c>
      <c r="G41" s="329"/>
      <c r="H41" s="32" t="s">
        <v>33</v>
      </c>
      <c r="I41" s="330" t="s">
        <v>31</v>
      </c>
      <c r="J41" s="329"/>
    </row>
    <row r="42" spans="1:10" ht="12.75" customHeight="1" x14ac:dyDescent="0.25">
      <c r="A42" s="9"/>
      <c r="B42" s="330">
        <v>3</v>
      </c>
      <c r="C42" s="329"/>
      <c r="D42" s="330" t="s">
        <v>34</v>
      </c>
      <c r="E42" s="329"/>
      <c r="F42" s="331">
        <v>564</v>
      </c>
      <c r="G42" s="329"/>
      <c r="H42" s="32" t="s">
        <v>35</v>
      </c>
      <c r="I42" s="330" t="s">
        <v>31</v>
      </c>
      <c r="J42" s="329"/>
    </row>
    <row r="43" spans="1:10" x14ac:dyDescent="0.25">
      <c r="A43" s="9"/>
      <c r="B43" s="328"/>
      <c r="C43" s="329"/>
      <c r="D43" s="328" t="s">
        <v>194</v>
      </c>
      <c r="E43" s="329"/>
      <c r="F43" s="332">
        <v>1172.01</v>
      </c>
      <c r="G43" s="329"/>
      <c r="H43" s="31"/>
      <c r="I43" s="328"/>
      <c r="J43" s="329"/>
    </row>
    <row r="44" spans="1:10" ht="45.6" customHeight="1" x14ac:dyDescent="0.25">
      <c r="B44" s="326" t="s">
        <v>36</v>
      </c>
      <c r="C44" s="327"/>
      <c r="D44" s="327"/>
      <c r="E44" s="327"/>
      <c r="F44" s="327"/>
      <c r="G44" s="327"/>
      <c r="H44" s="327"/>
      <c r="I44" s="327"/>
      <c r="J44" s="327"/>
    </row>
    <row r="45" spans="1:10" ht="12.75" customHeight="1" x14ac:dyDescent="0.25">
      <c r="B45" s="328" t="s">
        <v>1</v>
      </c>
      <c r="C45" s="329"/>
      <c r="D45" s="328" t="s">
        <v>2</v>
      </c>
      <c r="E45" s="329"/>
      <c r="F45" s="328" t="s">
        <v>3</v>
      </c>
      <c r="G45" s="329"/>
      <c r="H45" s="31" t="s">
        <v>4</v>
      </c>
      <c r="I45" s="328" t="s">
        <v>5</v>
      </c>
      <c r="J45" s="329"/>
    </row>
    <row r="46" spans="1:10" ht="12.75" customHeight="1" x14ac:dyDescent="0.25">
      <c r="B46" s="330">
        <v>1</v>
      </c>
      <c r="C46" s="329"/>
      <c r="D46" s="330" t="s">
        <v>236</v>
      </c>
      <c r="E46" s="329"/>
      <c r="F46" s="331">
        <v>35</v>
      </c>
      <c r="G46" s="329"/>
      <c r="H46" s="32" t="s">
        <v>120</v>
      </c>
      <c r="I46" s="330" t="s">
        <v>43</v>
      </c>
      <c r="J46" s="329"/>
    </row>
    <row r="47" spans="1:10" ht="12.75" customHeight="1" x14ac:dyDescent="0.25">
      <c r="B47" s="330">
        <v>2</v>
      </c>
      <c r="C47" s="329"/>
      <c r="D47" s="330" t="s">
        <v>237</v>
      </c>
      <c r="E47" s="329"/>
      <c r="F47" s="331">
        <v>35</v>
      </c>
      <c r="G47" s="329"/>
      <c r="H47" s="32" t="s">
        <v>120</v>
      </c>
      <c r="I47" s="330" t="s">
        <v>43</v>
      </c>
      <c r="J47" s="329"/>
    </row>
    <row r="48" spans="1:10" ht="12.75" customHeight="1" x14ac:dyDescent="0.25">
      <c r="B48" s="330">
        <v>3</v>
      </c>
      <c r="C48" s="329"/>
      <c r="D48" s="330" t="s">
        <v>238</v>
      </c>
      <c r="E48" s="329"/>
      <c r="F48" s="331">
        <v>35</v>
      </c>
      <c r="G48" s="329"/>
      <c r="H48" s="32" t="s">
        <v>120</v>
      </c>
      <c r="I48" s="330" t="s">
        <v>43</v>
      </c>
      <c r="J48" s="329"/>
    </row>
    <row r="49" spans="2:10" ht="12.75" customHeight="1" x14ac:dyDescent="0.25">
      <c r="B49" s="330">
        <v>4</v>
      </c>
      <c r="C49" s="329"/>
      <c r="D49" s="330" t="s">
        <v>188</v>
      </c>
      <c r="E49" s="329"/>
      <c r="F49" s="331">
        <v>45</v>
      </c>
      <c r="G49" s="329"/>
      <c r="H49" s="32" t="s">
        <v>61</v>
      </c>
      <c r="I49" s="330" t="s">
        <v>38</v>
      </c>
      <c r="J49" s="329"/>
    </row>
    <row r="50" spans="2:10" x14ac:dyDescent="0.25">
      <c r="B50" s="328"/>
      <c r="C50" s="329"/>
      <c r="D50" s="328" t="s">
        <v>194</v>
      </c>
      <c r="E50" s="329"/>
      <c r="F50" s="332">
        <v>150</v>
      </c>
      <c r="G50" s="329"/>
      <c r="H50" s="31"/>
      <c r="I50" s="328"/>
      <c r="J50" s="329"/>
    </row>
    <row r="51" spans="2:10" ht="45.6" customHeight="1" x14ac:dyDescent="0.25">
      <c r="B51" s="326" t="s">
        <v>69</v>
      </c>
      <c r="C51" s="327"/>
      <c r="D51" s="327"/>
      <c r="E51" s="327"/>
      <c r="F51" s="327"/>
      <c r="G51" s="327"/>
      <c r="H51" s="327"/>
      <c r="I51" s="327"/>
      <c r="J51" s="327"/>
    </row>
    <row r="52" spans="2:10" ht="12.75" customHeight="1" x14ac:dyDescent="0.25">
      <c r="B52" s="328" t="s">
        <v>1</v>
      </c>
      <c r="C52" s="329"/>
      <c r="D52" s="328" t="s">
        <v>2</v>
      </c>
      <c r="E52" s="329"/>
      <c r="F52" s="328" t="s">
        <v>3</v>
      </c>
      <c r="G52" s="329"/>
      <c r="H52" s="31" t="s">
        <v>4</v>
      </c>
      <c r="I52" s="328" t="s">
        <v>5</v>
      </c>
      <c r="J52" s="329"/>
    </row>
    <row r="53" spans="2:10" ht="12.75" customHeight="1" x14ac:dyDescent="0.25">
      <c r="B53" s="330">
        <v>1</v>
      </c>
      <c r="C53" s="329"/>
      <c r="D53" s="330" t="s">
        <v>239</v>
      </c>
      <c r="E53" s="329"/>
      <c r="F53" s="331">
        <v>57.61</v>
      </c>
      <c r="G53" s="329"/>
      <c r="H53" s="32" t="s">
        <v>70</v>
      </c>
      <c r="I53" s="330" t="s">
        <v>71</v>
      </c>
      <c r="J53" s="329"/>
    </row>
    <row r="54" spans="2:10" ht="12.75" customHeight="1" x14ac:dyDescent="0.25">
      <c r="B54" s="330">
        <v>2</v>
      </c>
      <c r="C54" s="329"/>
      <c r="D54" s="330" t="s">
        <v>239</v>
      </c>
      <c r="E54" s="329"/>
      <c r="F54" s="331">
        <v>76.290000000000006</v>
      </c>
      <c r="G54" s="329"/>
      <c r="H54" s="32" t="s">
        <v>70</v>
      </c>
      <c r="I54" s="330" t="s">
        <v>71</v>
      </c>
      <c r="J54" s="329"/>
    </row>
    <row r="55" spans="2:10" ht="12.75" customHeight="1" x14ac:dyDescent="0.25">
      <c r="B55" s="330">
        <v>3</v>
      </c>
      <c r="C55" s="329"/>
      <c r="D55" s="330" t="s">
        <v>239</v>
      </c>
      <c r="E55" s="329"/>
      <c r="F55" s="331">
        <v>109.22</v>
      </c>
      <c r="G55" s="329"/>
      <c r="H55" s="32" t="s">
        <v>63</v>
      </c>
      <c r="I55" s="330" t="s">
        <v>71</v>
      </c>
      <c r="J55" s="329"/>
    </row>
    <row r="56" spans="2:10" x14ac:dyDescent="0.25">
      <c r="B56" s="328"/>
      <c r="C56" s="329"/>
      <c r="D56" s="328" t="s">
        <v>194</v>
      </c>
      <c r="E56" s="329"/>
      <c r="F56" s="332">
        <v>243.12</v>
      </c>
      <c r="G56" s="329"/>
      <c r="H56" s="31"/>
      <c r="I56" s="328"/>
      <c r="J56" s="329"/>
    </row>
    <row r="57" spans="2:10" ht="12.6" customHeight="1" x14ac:dyDescent="0.25"/>
    <row r="58" spans="2:10" ht="15" customHeight="1" x14ac:dyDescent="0.25"/>
    <row r="60" spans="2:10" x14ac:dyDescent="0.25">
      <c r="E60" s="22" t="s">
        <v>199</v>
      </c>
      <c r="F60" s="23">
        <f>F18</f>
        <v>144892.33000000002</v>
      </c>
    </row>
    <row r="61" spans="2:10" x14ac:dyDescent="0.25">
      <c r="E61" s="22" t="s">
        <v>200</v>
      </c>
      <c r="F61" s="24">
        <f>F26+F33+F37+F43+F50+F56</f>
        <v>2292.0699999999997</v>
      </c>
    </row>
    <row r="62" spans="2:10" x14ac:dyDescent="0.25">
      <c r="E62" s="22" t="s">
        <v>194</v>
      </c>
      <c r="F62" s="23">
        <f>SUM(F60:F61)</f>
        <v>147184.40000000002</v>
      </c>
    </row>
  </sheetData>
  <mergeCells count="159">
    <mergeCell ref="B55:C55"/>
    <mergeCell ref="D55:E55"/>
    <mergeCell ref="F55:G55"/>
    <mergeCell ref="I55:J55"/>
    <mergeCell ref="B56:C56"/>
    <mergeCell ref="D56:E56"/>
    <mergeCell ref="F56:G56"/>
    <mergeCell ref="I56:J56"/>
    <mergeCell ref="B53:C53"/>
    <mergeCell ref="D53:E53"/>
    <mergeCell ref="F53:G53"/>
    <mergeCell ref="I53:J53"/>
    <mergeCell ref="B54:C54"/>
    <mergeCell ref="D54:E54"/>
    <mergeCell ref="F54:G54"/>
    <mergeCell ref="I54:J54"/>
    <mergeCell ref="B50:C50"/>
    <mergeCell ref="D50:E50"/>
    <mergeCell ref="F50:G50"/>
    <mergeCell ref="I50:J50"/>
    <mergeCell ref="B51:J51"/>
    <mergeCell ref="B52:C52"/>
    <mergeCell ref="D52:E52"/>
    <mergeCell ref="F52:G52"/>
    <mergeCell ref="I52:J52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3:C43"/>
    <mergeCell ref="D43:E43"/>
    <mergeCell ref="F43:G43"/>
    <mergeCell ref="I43:J43"/>
    <mergeCell ref="B44:J44"/>
    <mergeCell ref="B45:C45"/>
    <mergeCell ref="D45:E45"/>
    <mergeCell ref="F45:G45"/>
    <mergeCell ref="I45:J45"/>
    <mergeCell ref="B41:C41"/>
    <mergeCell ref="D41:E41"/>
    <mergeCell ref="F41:G41"/>
    <mergeCell ref="I41:J41"/>
    <mergeCell ref="B42:C42"/>
    <mergeCell ref="D42:E42"/>
    <mergeCell ref="F42:G42"/>
    <mergeCell ref="I42:J42"/>
    <mergeCell ref="B38:J38"/>
    <mergeCell ref="B39:C39"/>
    <mergeCell ref="D39:E39"/>
    <mergeCell ref="F39:G39"/>
    <mergeCell ref="I39:J39"/>
    <mergeCell ref="B40:C40"/>
    <mergeCell ref="D40:E40"/>
    <mergeCell ref="F40:G40"/>
    <mergeCell ref="I40:J40"/>
    <mergeCell ref="B36:C36"/>
    <mergeCell ref="D36:E36"/>
    <mergeCell ref="F36:G36"/>
    <mergeCell ref="I36:J36"/>
    <mergeCell ref="B37:C37"/>
    <mergeCell ref="D37:E37"/>
    <mergeCell ref="F37:G37"/>
    <mergeCell ref="I37:J37"/>
    <mergeCell ref="B33:C33"/>
    <mergeCell ref="D33:E33"/>
    <mergeCell ref="F33:G33"/>
    <mergeCell ref="I33:J33"/>
    <mergeCell ref="B34:J34"/>
    <mergeCell ref="B35:C35"/>
    <mergeCell ref="D35:E35"/>
    <mergeCell ref="F35:G35"/>
    <mergeCell ref="I35:J35"/>
    <mergeCell ref="B31:C31"/>
    <mergeCell ref="D31:E31"/>
    <mergeCell ref="F31:G31"/>
    <mergeCell ref="I31:J31"/>
    <mergeCell ref="B32:C32"/>
    <mergeCell ref="D32:E32"/>
    <mergeCell ref="F32:G32"/>
    <mergeCell ref="I32:J32"/>
    <mergeCell ref="B29:C29"/>
    <mergeCell ref="D29:E29"/>
    <mergeCell ref="F29:G29"/>
    <mergeCell ref="I29:J29"/>
    <mergeCell ref="B30:C30"/>
    <mergeCell ref="D30:E30"/>
    <mergeCell ref="F30:G30"/>
    <mergeCell ref="I30:J30"/>
    <mergeCell ref="B26:C26"/>
    <mergeCell ref="D26:E26"/>
    <mergeCell ref="F26:G26"/>
    <mergeCell ref="I26:J26"/>
    <mergeCell ref="B27:J27"/>
    <mergeCell ref="B28:C28"/>
    <mergeCell ref="D28:E28"/>
    <mergeCell ref="F28:G28"/>
    <mergeCell ref="I28:J28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19:J19"/>
    <mergeCell ref="B20:C20"/>
    <mergeCell ref="D20:E20"/>
    <mergeCell ref="F20:G20"/>
    <mergeCell ref="I20:J20"/>
    <mergeCell ref="B21:C21"/>
    <mergeCell ref="D21:E21"/>
    <mergeCell ref="F21:G21"/>
    <mergeCell ref="I21:J21"/>
    <mergeCell ref="B17:C17"/>
    <mergeCell ref="D17:E17"/>
    <mergeCell ref="F17:G17"/>
    <mergeCell ref="I17:J17"/>
    <mergeCell ref="B18:C18"/>
    <mergeCell ref="D18:E18"/>
    <mergeCell ref="F18:G18"/>
    <mergeCell ref="I18:J18"/>
    <mergeCell ref="B15:C15"/>
    <mergeCell ref="D15:E15"/>
    <mergeCell ref="F15:G15"/>
    <mergeCell ref="I15:J15"/>
    <mergeCell ref="B16:C16"/>
    <mergeCell ref="D16:E16"/>
    <mergeCell ref="F16:G16"/>
    <mergeCell ref="I16:J16"/>
    <mergeCell ref="D3:F3"/>
    <mergeCell ref="C6:H6"/>
    <mergeCell ref="C8:H8"/>
    <mergeCell ref="C10:H10"/>
    <mergeCell ref="B13:J13"/>
    <mergeCell ref="B14:C14"/>
    <mergeCell ref="D14:E14"/>
    <mergeCell ref="F14:G14"/>
    <mergeCell ref="I14:J14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Vendime dhe rekomandime</vt:lpstr>
      <vt:lpstr>Raporti financiar</vt:lpstr>
      <vt:lpstr>Tabela e Buxhetit</vt:lpstr>
      <vt:lpstr>Mallra</vt:lpstr>
      <vt:lpstr>Kapitalet</vt:lpstr>
      <vt:lpstr>Subencionet dhe Pagat</vt:lpstr>
      <vt:lpstr>Deputetet</vt:lpstr>
      <vt:lpstr>Administrata</vt:lpstr>
      <vt:lpstr>Stafi mbeshtetes politik</vt:lpstr>
      <vt:lpstr>Komisioni per ndihme shtetrore</vt:lpstr>
      <vt:lpstr>Kapitalet!Print_Area</vt:lpstr>
      <vt:lpstr>Mallra!Print_Area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2021-08-11T11:27:50Z</dcterms:modified>
</cp:coreProperties>
</file>