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8235" activeTab="1"/>
  </bookViews>
  <sheets>
    <sheet name="Vendime dhe rekomandime" sheetId="17" r:id="rId1"/>
    <sheet name="R. financiar" sheetId="12" r:id="rId2"/>
    <sheet name="Tab. e buxhetit" sheetId="5" r:id="rId3"/>
    <sheet name="Mallrat" sheetId="11" r:id="rId4"/>
    <sheet name="Kapitalet" sheetId="3" r:id="rId5"/>
    <sheet name="Subvencionet dhe pagat" sheetId="4" r:id="rId6"/>
    <sheet name="Deputetet" sheetId="13" r:id="rId7"/>
    <sheet name="Administrata" sheetId="14" r:id="rId8"/>
    <sheet name="Stafi mbështetës politik" sheetId="15" r:id="rId9"/>
    <sheet name="Komisioni per ndihme shtetrore" sheetId="16" r:id="rId10"/>
  </sheets>
  <definedNames>
    <definedName name="_xlnm.Print_Area" localSheetId="4">Kapitalet!$A$1:$R$24</definedName>
    <definedName name="_xlnm.Print_Area" localSheetId="3">Mallrat!$A$1:$J$101</definedName>
    <definedName name="_xlnm.Print_Area" localSheetId="5">'Subvencionet dhe pagat'!$A$1:$J$30</definedName>
  </definedNames>
  <calcPr calcId="152511"/>
</workbook>
</file>

<file path=xl/calcChain.xml><?xml version="1.0" encoding="utf-8"?>
<calcChain xmlns="http://schemas.openxmlformats.org/spreadsheetml/2006/main">
  <c r="G65" i="16" l="1"/>
  <c r="G55" i="16"/>
  <c r="G50" i="16"/>
  <c r="G43" i="16"/>
  <c r="G36" i="16"/>
  <c r="G30" i="16"/>
  <c r="H70" i="16" s="1"/>
  <c r="G24" i="16"/>
  <c r="H71" i="16" s="1"/>
  <c r="G17" i="16"/>
  <c r="G16" i="16"/>
  <c r="G15" i="16"/>
  <c r="G18" i="16" s="1"/>
  <c r="H69" i="16" s="1"/>
  <c r="H72" i="16" s="1"/>
  <c r="F43" i="15"/>
  <c r="F42" i="15"/>
  <c r="F44" i="15" s="1"/>
  <c r="F177" i="14"/>
  <c r="F176" i="14"/>
  <c r="F175" i="14"/>
  <c r="F174" i="14"/>
  <c r="F178" i="14" s="1"/>
  <c r="F63" i="13"/>
  <c r="F62" i="13"/>
  <c r="F64" i="13" s="1"/>
  <c r="F29" i="4" l="1"/>
  <c r="D5" i="11" l="1"/>
  <c r="D97" i="11"/>
  <c r="D71" i="11"/>
  <c r="E23" i="11"/>
  <c r="D21" i="11"/>
  <c r="I14" i="3"/>
  <c r="G99" i="11" l="1"/>
  <c r="G95" i="11"/>
  <c r="G71" i="11"/>
  <c r="G63" i="11"/>
  <c r="C30" i="4" l="1"/>
  <c r="I9" i="3"/>
  <c r="G14" i="5"/>
  <c r="G16" i="5"/>
  <c r="G15" i="5"/>
  <c r="D13" i="11" l="1"/>
  <c r="E106" i="11" l="1"/>
  <c r="E9" i="3"/>
  <c r="Q98" i="11" l="1"/>
  <c r="E98" i="11"/>
  <c r="E97" i="11"/>
  <c r="H95" i="11"/>
  <c r="H94" i="11"/>
  <c r="E94" i="11"/>
  <c r="G93" i="11"/>
  <c r="F93" i="11"/>
  <c r="D93" i="11"/>
  <c r="C93" i="11"/>
  <c r="H90" i="11"/>
  <c r="E88" i="11"/>
  <c r="G87" i="11"/>
  <c r="F87" i="11"/>
  <c r="D87" i="11"/>
  <c r="E87" i="11" s="1"/>
  <c r="C87" i="11"/>
  <c r="H85" i="11"/>
  <c r="E85" i="11"/>
  <c r="H84" i="11"/>
  <c r="E84" i="11"/>
  <c r="G83" i="11"/>
  <c r="F83" i="11"/>
  <c r="D83" i="11"/>
  <c r="D99" i="11" s="1"/>
  <c r="C83" i="11"/>
  <c r="H81" i="11"/>
  <c r="E81" i="11"/>
  <c r="H80" i="11"/>
  <c r="E80" i="11"/>
  <c r="H79" i="11"/>
  <c r="E79" i="11"/>
  <c r="H78" i="11"/>
  <c r="E78" i="11"/>
  <c r="G77" i="11"/>
  <c r="F77" i="11"/>
  <c r="D77" i="11"/>
  <c r="E77" i="11" s="1"/>
  <c r="C77" i="11"/>
  <c r="F71" i="11"/>
  <c r="C71" i="11"/>
  <c r="D63" i="11"/>
  <c r="H60" i="11"/>
  <c r="E60" i="11"/>
  <c r="G57" i="11"/>
  <c r="F57" i="11"/>
  <c r="D57" i="11"/>
  <c r="C57" i="11"/>
  <c r="H51" i="11"/>
  <c r="E51" i="11"/>
  <c r="G50" i="11"/>
  <c r="H50" i="11" s="1"/>
  <c r="F50" i="11"/>
  <c r="D50" i="11"/>
  <c r="C50" i="11"/>
  <c r="H47" i="11"/>
  <c r="E47" i="11"/>
  <c r="H46" i="11"/>
  <c r="E46" i="11"/>
  <c r="H42" i="11"/>
  <c r="H40" i="11"/>
  <c r="G39" i="11"/>
  <c r="H39" i="11" s="1"/>
  <c r="F39" i="11"/>
  <c r="D39" i="11"/>
  <c r="C39" i="11"/>
  <c r="H34" i="11"/>
  <c r="E34" i="11"/>
  <c r="E32" i="11"/>
  <c r="G28" i="11"/>
  <c r="H28" i="11" s="1"/>
  <c r="F28" i="11"/>
  <c r="D28" i="11"/>
  <c r="C28" i="11"/>
  <c r="E24" i="11"/>
  <c r="H23" i="11"/>
  <c r="E22" i="11"/>
  <c r="G21" i="11"/>
  <c r="H21" i="11" s="1"/>
  <c r="C21" i="11"/>
  <c r="H18" i="11"/>
  <c r="E18" i="11"/>
  <c r="H17" i="11"/>
  <c r="E17" i="11"/>
  <c r="H16" i="11"/>
  <c r="E16" i="11"/>
  <c r="H15" i="11"/>
  <c r="E15" i="11"/>
  <c r="H14" i="11"/>
  <c r="G13" i="11"/>
  <c r="F13" i="11"/>
  <c r="C13" i="11"/>
  <c r="H10" i="11"/>
  <c r="H9" i="11"/>
  <c r="H8" i="11"/>
  <c r="H7" i="11"/>
  <c r="G5" i="11"/>
  <c r="F5" i="11"/>
  <c r="C5" i="11"/>
  <c r="E83" i="11" l="1"/>
  <c r="E28" i="11"/>
  <c r="H57" i="11"/>
  <c r="F99" i="11"/>
  <c r="H83" i="11"/>
  <c r="E21" i="11"/>
  <c r="E39" i="11"/>
  <c r="E57" i="11"/>
  <c r="H13" i="11"/>
  <c r="H77" i="11"/>
  <c r="C99" i="11"/>
  <c r="E99" i="11" s="1"/>
  <c r="E50" i="11"/>
  <c r="H87" i="11"/>
  <c r="H93" i="11"/>
  <c r="E13" i="11"/>
  <c r="E93" i="11"/>
  <c r="E14" i="11"/>
  <c r="H5" i="11"/>
  <c r="H99" i="11" l="1"/>
  <c r="J14" i="3"/>
  <c r="J15" i="3"/>
  <c r="J13" i="3"/>
  <c r="H9" i="3" l="1"/>
  <c r="D19" i="5"/>
  <c r="J9" i="3" l="1"/>
  <c r="J7" i="3" s="1"/>
  <c r="D30" i="4"/>
  <c r="E29" i="4"/>
  <c r="I7" i="3"/>
  <c r="F9" i="3"/>
  <c r="F7" i="3" s="1"/>
  <c r="H18" i="5"/>
  <c r="B30" i="4" l="1"/>
  <c r="E27" i="4" l="1"/>
  <c r="E28" i="4"/>
  <c r="E26" i="4"/>
  <c r="H15" i="5"/>
  <c r="H16" i="5"/>
  <c r="H17" i="5"/>
  <c r="H14" i="5"/>
  <c r="G19" i="5"/>
  <c r="E7" i="3"/>
  <c r="E30" i="4" l="1"/>
  <c r="G7" i="4"/>
  <c r="G5" i="4" s="1"/>
  <c r="E16" i="5"/>
  <c r="E17" i="5"/>
  <c r="E18" i="5"/>
  <c r="E14" i="5"/>
  <c r="E15" i="5"/>
  <c r="H7" i="3"/>
  <c r="C19" i="5"/>
  <c r="E19" i="5" l="1"/>
  <c r="F7" i="4" l="1"/>
  <c r="F5" i="4" s="1"/>
  <c r="E8" i="4"/>
  <c r="D7" i="4"/>
  <c r="C7" i="4"/>
  <c r="D5" i="4"/>
  <c r="C5" i="4"/>
  <c r="F19" i="5"/>
  <c r="H19" i="5" s="1"/>
  <c r="E5" i="4" l="1"/>
  <c r="E7" i="4"/>
  <c r="F26" i="4" l="1"/>
  <c r="F27" i="4" l="1"/>
  <c r="F28" i="4"/>
  <c r="F30" i="4" l="1"/>
</calcChain>
</file>

<file path=xl/sharedStrings.xml><?xml version="1.0" encoding="utf-8"?>
<sst xmlns="http://schemas.openxmlformats.org/spreadsheetml/2006/main" count="972" uniqueCount="379">
  <si>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</si>
  <si>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</si>
  <si>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</si>
  <si>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</si>
  <si>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</si>
  <si>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</si>
  <si>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</si>
  <si>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Kuvendi i Republikës së Kosovës, nuk realizon të hyra</t>
  </si>
  <si>
    <t>b) Shpenzimet:</t>
  </si>
  <si>
    <t>Ju lutem plotësoni tabelën me të dhënat e nevojshme.</t>
  </si>
  <si>
    <t>% e shpenzimit</t>
  </si>
  <si>
    <t>Paga dhe Mëditje</t>
  </si>
  <si>
    <t>Mallra dhe shërbime</t>
  </si>
  <si>
    <t>Shërbimet komunale</t>
  </si>
  <si>
    <t>Subvencionet dhe Transferet</t>
  </si>
  <si>
    <t>Investimet Kapitale</t>
  </si>
  <si>
    <t>Gjithsej</t>
  </si>
  <si>
    <t xml:space="preserve">                           -   </t>
  </si>
  <si>
    <t xml:space="preserve">                         -   </t>
  </si>
  <si>
    <t xml:space="preserve">                  -   </t>
  </si>
  <si>
    <t>4.d )</t>
  </si>
  <si>
    <t>INVESTIMET KAPITALE</t>
  </si>
  <si>
    <t>Emri i kategorisë ekonomike</t>
  </si>
  <si>
    <t xml:space="preserve">% e  shpenzimit  </t>
  </si>
  <si>
    <t xml:space="preserve">% e  shpenzimit </t>
  </si>
  <si>
    <t>Gjithsej Investimet Kapitale</t>
  </si>
  <si>
    <t>4.e)</t>
  </si>
  <si>
    <t>SUBVENCIONET DHE TRANSFERET: DETAJET E SHPENZIMEVE SIPAS KODEVE EKONOMIKE</t>
  </si>
  <si>
    <t>Subvencione dhe Transfere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</si>
  <si>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</si>
  <si>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</si>
  <si>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</si>
  <si>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</si>
  <si>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</si>
  <si>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</si>
  <si>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>4.f)     Personeli dhe struktura e pagave</t>
  </si>
  <si>
    <t>Niveli</t>
  </si>
  <si>
    <t>Pozitat e aprovuara me Ligjin për Buxhet</t>
  </si>
  <si>
    <t>Pozitat e plotësuara</t>
  </si>
  <si>
    <t>Buxheti i shpenzuar për paga për periudhën raportuese</t>
  </si>
  <si>
    <t>Shpenzimet kapitale</t>
  </si>
  <si>
    <t>Administrata e Kuvendit</t>
  </si>
  <si>
    <t>Stafi Mbështetës Politik</t>
  </si>
  <si>
    <t>% e realizimit</t>
  </si>
  <si>
    <t>INVESTIMET KAPITALE: DETAJET E SHPENZIMEVE SIPAS PROJEKTEVE</t>
  </si>
  <si>
    <t>Rifreskimi dhe pavarësimi i sistemit të TIK-ut</t>
  </si>
  <si>
    <t>Kodi I projektit</t>
  </si>
  <si>
    <t>Pajisje tjera</t>
  </si>
  <si>
    <t>Renovimi i nderteses dhe instalimeve ekzistuese</t>
  </si>
  <si>
    <t>Digjitalizimi i arkives</t>
  </si>
  <si>
    <t xml:space="preserve">Krijimi i qendres se te dhenave ne KK </t>
  </si>
  <si>
    <t xml:space="preserve">Buxheti i shpenzuar në % </t>
  </si>
  <si>
    <t xml:space="preserve"> shpenzimet</t>
  </si>
  <si>
    <t xml:space="preserve">Shpenzimet </t>
  </si>
  <si>
    <t>Krijimi i sistemit te integruar wi-fi ne ndertesen e Kuvendit</t>
  </si>
  <si>
    <t>Anëtarët e Kuvendit</t>
  </si>
  <si>
    <t>Pajisje per sallen plenare</t>
  </si>
  <si>
    <t>Komisioni ndihmes shteterore</t>
  </si>
  <si>
    <t>Shpenzimet dy mujore</t>
  </si>
  <si>
    <t>Buxheti 2020</t>
  </si>
  <si>
    <t xml:space="preserve"> Buxheti 2020</t>
  </si>
  <si>
    <t>Buxheti dhe Shpenzimet  2020</t>
  </si>
  <si>
    <t>Buxheti dhe Shpenzimet  2021</t>
  </si>
  <si>
    <t xml:space="preserve"> Buxheti 2021</t>
  </si>
  <si>
    <t>Buxheti 2021</t>
  </si>
  <si>
    <t>Krijimi I sherbimit informativ per ligjet, sistemi law data</t>
  </si>
  <si>
    <t>Lifti</t>
  </si>
  <si>
    <t>4. c) DETAJET E SHPENZIMEVE SIPAS KODEVE EKONOMIKE</t>
  </si>
  <si>
    <t>MALLRA DHE SHËRBIME Emri i kategorisë ekonomike</t>
  </si>
  <si>
    <t>Planifikuar 2021</t>
  </si>
  <si>
    <t>Planifikuar 2020</t>
  </si>
  <si>
    <t>Shpenzimet e udhëtimit</t>
  </si>
  <si>
    <t>Shpenzime te udhetimit brenda vendit</t>
  </si>
  <si>
    <t>Shpenzime te udhetimit jashte vendit</t>
  </si>
  <si>
    <t>Meditja e udhimit zyrtar jasht vendit</t>
  </si>
  <si>
    <t>Akomodimi gjate udhetimit zyrtar jasht vendit</t>
  </si>
  <si>
    <t>Shpenzimet tjera te udhitimit zyrtar jasht vendit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</si>
  <si>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</si>
  <si>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</si>
  <si>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</si>
  <si>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</si>
  <si>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</si>
  <si>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</si>
  <si>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</si>
  <si>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</si>
  <si>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</si>
  <si>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</si>
  <si>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</si>
  <si>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</si>
  <si>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</si>
  <si>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</si>
  <si>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</si>
  <si>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</si>
  <si>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</si>
  <si>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</si>
  <si>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</si>
  <si>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</si>
  <si>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</si>
  <si>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</si>
  <si>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</si>
  <si>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</si>
  <si>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</si>
  <si>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</si>
  <si>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trafiku (me pak se 1000 euro)</t>
  </si>
  <si>
    <t>Pajisje tjera (me pak se 1000 euro)</t>
  </si>
  <si>
    <t>Blerja e librave</t>
  </si>
  <si>
    <t>BLERJE TJERA - MALLRA DHE SHERBIME (NENTOTALI)</t>
  </si>
  <si>
    <t>Furnizime për zyrë</t>
  </si>
  <si>
    <t>Furnizime pastrimi</t>
  </si>
  <si>
    <t>Akomodimi</t>
  </si>
  <si>
    <t>DERIVATET DHE LËNDËT DJEGËSE (NENTOTALI)</t>
  </si>
  <si>
    <t>Nafte per ngrohje qendrore</t>
  </si>
  <si>
    <t>Derivate per gjenerator</t>
  </si>
  <si>
    <t>Karburant per vetura</t>
  </si>
  <si>
    <t>LLOGARITE E AVANSIT (NENTOTALI)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</si>
  <si>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</si>
  <si>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</si>
  <si>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</si>
  <si>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</si>
  <si>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</si>
  <si>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</si>
  <si>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Regjistrimi dhe Sigurimi i automjeteve</t>
  </si>
  <si>
    <t>Taksa komunale</t>
  </si>
  <si>
    <t>Sigurimi i ndertesave dhe tjera</t>
  </si>
  <si>
    <t>Provizion për Tarifa të Ndryshme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</si>
  <si>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</si>
  <si>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</si>
  <si>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</si>
  <si>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</si>
  <si>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</si>
  <si>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</si>
  <si>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Qiraja per ndertesa</t>
  </si>
  <si>
    <t>Qiraja makineria</t>
  </si>
  <si>
    <t>Shpenzimet -vendimet e gjykatave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</si>
  <si>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</si>
  <si>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</si>
  <si>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</si>
  <si>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</si>
  <si>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</si>
  <si>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</si>
  <si>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Dreke zyrtare jasht vendit</t>
  </si>
  <si>
    <t>Pagesa e tatimit ne qira</t>
  </si>
  <si>
    <t>Planifikimi 2020</t>
  </si>
  <si>
    <t>Buxheti 3 mujor per paga</t>
  </si>
  <si>
    <t>Shpenzimet tre mujore</t>
  </si>
  <si>
    <t>Shpenzimet tre mujor</t>
  </si>
  <si>
    <t>Shpenzimet  tre mujore per vitin 2020</t>
  </si>
  <si>
    <t>Shpenzimet  tre mujore per vitin 2021</t>
  </si>
  <si>
    <r>
      <t xml:space="preserve">Kodi i Organizatës Buxhetore: </t>
    </r>
    <r>
      <rPr>
        <b/>
        <sz val="40"/>
        <color theme="1"/>
        <rFont val="Times New Roman"/>
        <family val="1"/>
      </rPr>
      <t>101</t>
    </r>
  </si>
  <si>
    <r>
      <t xml:space="preserve">Informatat kontaktuese: </t>
    </r>
    <r>
      <rPr>
        <b/>
        <sz val="40"/>
        <color theme="1"/>
        <rFont val="Times New Roman"/>
        <family val="1"/>
      </rPr>
      <t>038 200 10 557</t>
    </r>
  </si>
  <si>
    <r>
      <t xml:space="preserve">Sekretari i Kuvendit:  </t>
    </r>
    <r>
      <rPr>
        <b/>
        <sz val="40"/>
        <color theme="1"/>
        <rFont val="Times New Roman"/>
        <family val="1"/>
      </rPr>
      <t>Ismet Krasniqi, Ndërtesa e Kuvendit, zyra N-122</t>
    </r>
  </si>
  <si>
    <r>
      <t xml:space="preserve">Drejtori i Përgjithshëm për Administratë: </t>
    </r>
    <r>
      <rPr>
        <b/>
        <sz val="40"/>
        <color theme="1"/>
        <rFont val="Times New Roman"/>
        <family val="1"/>
      </rPr>
      <t>Emrush Haxhiu, Ndërtesa e Kuvendit, zyra N-226</t>
    </r>
  </si>
  <si>
    <r>
      <t xml:space="preserve">Drejtori i Drejtorisë për Buxhet dhe Pagesa: </t>
    </r>
    <r>
      <rPr>
        <b/>
        <sz val="40"/>
        <color theme="1"/>
        <rFont val="Times New Roman"/>
        <family val="1"/>
      </rPr>
      <t>Istret Azemi, Ndërtesa e Kuvendit, zyra N-222</t>
    </r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</si>
  <si>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</si>
  <si>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</si>
  <si>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</si>
  <si>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</si>
  <si>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Pagat:</t>
  </si>
  <si>
    <t>c)       Mallra dhe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</si>
  <si>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</si>
  <si>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</si>
  <si>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</si>
  <si>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</si>
  <si>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</si>
  <si>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</si>
  <si>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 xml:space="preserve"> </t>
  </si>
  <si>
    <t>Nënshkrimi i Sekretarit të Kuvendit</t>
  </si>
  <si>
    <t>Raporti Financiar për tremujorin e parë 2021</t>
  </si>
  <si>
    <t>15.04.2021</t>
  </si>
  <si>
    <t>Prej datës: 01/01/2021</t>
  </si>
  <si>
    <t>Deri më datën: 31/03/2021</t>
  </si>
  <si>
    <t>Programi: Deputetet</t>
  </si>
  <si>
    <r>
      <t xml:space="preserve">                    </t>
    </r>
    <r>
      <rPr>
        <b/>
        <sz val="10"/>
        <color indexed="8"/>
        <rFont val="Arial"/>
        <family val="2"/>
      </rPr>
      <t>Pagat dhe Meditjet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11000</t>
    </r>
  </si>
  <si>
    <t>Nr</t>
  </si>
  <si>
    <t xml:space="preserve">Pershkrimi
</t>
  </si>
  <si>
    <t>Shuma e  paguar</t>
  </si>
  <si>
    <t>Data e pagesës</t>
  </si>
  <si>
    <t>Emri</t>
  </si>
  <si>
    <t>Pagat e muajit Janar</t>
  </si>
  <si>
    <t>29/01/2021</t>
  </si>
  <si>
    <t>Anëtaret e Kuvendit të Republikës së Kosovës</t>
  </si>
  <si>
    <t>Pagat e muajit Shkurt</t>
  </si>
  <si>
    <t>01/03/2021</t>
  </si>
  <si>
    <t>Pagat e muajit Mars</t>
  </si>
  <si>
    <t>31/03/2021</t>
  </si>
  <si>
    <t>gjithsej</t>
  </si>
  <si>
    <r>
      <t xml:space="preserve">                    </t>
    </r>
    <r>
      <rPr>
        <b/>
        <sz val="10"/>
        <color indexed="8"/>
        <rFont val="Arial"/>
        <family val="2"/>
      </rPr>
      <t>Shpenzime tjera telefonike Vala 900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13320</t>
    </r>
  </si>
  <si>
    <t xml:space="preserve">Shpenzimet e telefonise mobile </t>
  </si>
  <si>
    <t>TELEKOMI I KOSOVES SHA</t>
  </si>
  <si>
    <t>15/02/2021</t>
  </si>
  <si>
    <t xml:space="preserve">Mbushje Vala </t>
  </si>
  <si>
    <t>Shpenzime te telefonisë mobile</t>
  </si>
  <si>
    <t>17/03/2021</t>
  </si>
  <si>
    <r>
      <t xml:space="preserve">                    </t>
    </r>
    <r>
      <rPr>
        <b/>
        <sz val="10"/>
        <color indexed="8"/>
        <rFont val="Arial"/>
        <family val="2"/>
      </rPr>
      <t>Shërbime të ndryshme intelektuale dhe këshillëdhënëse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13440</t>
    </r>
  </si>
  <si>
    <t>Sherbime keshilldhenese</t>
  </si>
  <si>
    <t>09/02/2021</t>
  </si>
  <si>
    <t>Petrit Hasani</t>
  </si>
  <si>
    <t>Pellumb Gjonolli</t>
  </si>
  <si>
    <t>Ilir Hoxha</t>
  </si>
  <si>
    <t>Besnik Lekaj</t>
  </si>
  <si>
    <t>Berat Thaqi</t>
  </si>
  <si>
    <t>Anila Abazi</t>
  </si>
  <si>
    <t>Abdula Bilibani</t>
  </si>
  <si>
    <t>16/02/2021</t>
  </si>
  <si>
    <t>EJUP FEJZA</t>
  </si>
  <si>
    <t>AVDI GJONBALAJ</t>
  </si>
  <si>
    <t>ADEM VOKSHI</t>
  </si>
  <si>
    <t>VISAR VOKRRI</t>
  </si>
  <si>
    <t>JEHONA MAVRAJ KAMBERAJ</t>
  </si>
  <si>
    <r>
      <t xml:space="preserve">                    </t>
    </r>
    <r>
      <rPr>
        <b/>
        <sz val="10"/>
        <color indexed="8"/>
        <rFont val="Arial"/>
        <family val="2"/>
      </rPr>
      <t>Shërbime tjera kontraktuese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13460</t>
    </r>
  </si>
  <si>
    <t>Tatim</t>
  </si>
  <si>
    <t>10/02/2021</t>
  </si>
  <si>
    <t>ADMINISTRATA TATIMORE E KOSOVES</t>
  </si>
  <si>
    <t>Sh.tjera - kontributi i punetorit</t>
  </si>
  <si>
    <t>TRUSTI PENSIONAL I KURSIMEVE</t>
  </si>
  <si>
    <t>Sh.tjera - kontributi i punedhenesit</t>
  </si>
  <si>
    <r>
      <t xml:space="preserve">                    </t>
    </r>
    <r>
      <rPr>
        <b/>
        <sz val="10"/>
        <color indexed="8"/>
        <rFont val="Arial"/>
        <family val="2"/>
      </rPr>
      <t>Drekat zyrtare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14310</t>
    </r>
  </si>
  <si>
    <t>Sherbimet e bufesë - Nentor</t>
  </si>
  <si>
    <t>18/02/2021</t>
  </si>
  <si>
    <t>FEHMI NIKA BI</t>
  </si>
  <si>
    <t>Sherbimet e bufesë - Tetor</t>
  </si>
  <si>
    <t>Dreke zyrtare -Komisioni per Shendetesi</t>
  </si>
  <si>
    <t>TIFFANY SHPK</t>
  </si>
  <si>
    <t>Dreke zyrtare-Komisioni per Mbikqyrjen e Agjencise se Kosovës per Intelegjencë</t>
  </si>
  <si>
    <t>IDRIZ MALOKU B I</t>
  </si>
  <si>
    <t>Dreke zyrtare -Komisioni per Arsim</t>
  </si>
  <si>
    <t>BOULEVARD SHPK</t>
  </si>
  <si>
    <t>Sherbime te bufesë dhjetor 2020</t>
  </si>
  <si>
    <t>23/02/2021</t>
  </si>
  <si>
    <t>Sherbime te bufesë-shtator 2020</t>
  </si>
  <si>
    <t>Sherbime te bufesë - janar 2021</t>
  </si>
  <si>
    <t>11/03/2021</t>
  </si>
  <si>
    <t>Drekë zyrtare -Komisioni per pune te jashtme</t>
  </si>
  <si>
    <t>16/03/2021</t>
  </si>
  <si>
    <t xml:space="preserve">Paga </t>
  </si>
  <si>
    <t>mallra dhe sherbime</t>
  </si>
  <si>
    <r>
      <t xml:space="preserve">Programi: </t>
    </r>
    <r>
      <rPr>
        <sz val="10"/>
        <color indexed="8"/>
        <rFont val="Arial"/>
        <family val="2"/>
      </rPr>
      <t>Administrata</t>
    </r>
  </si>
  <si>
    <t>Administrata e Kuvendit të Republikës së Kosovës</t>
  </si>
  <si>
    <r>
      <t xml:space="preserve">                    </t>
    </r>
    <r>
      <rPr>
        <b/>
        <sz val="10"/>
        <color indexed="8"/>
        <rFont val="Arial"/>
        <family val="2"/>
      </rPr>
      <t>Rryma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13210</t>
    </r>
  </si>
  <si>
    <t>Rryma</t>
  </si>
  <si>
    <t>KESCO JSC SHA</t>
  </si>
  <si>
    <r>
      <t xml:space="preserve">                    </t>
    </r>
    <r>
      <rPr>
        <b/>
        <sz val="10"/>
        <color indexed="8"/>
        <rFont val="Arial"/>
        <family val="2"/>
      </rPr>
      <t>Uji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13220</t>
    </r>
  </si>
  <si>
    <t>PRISHTINA SHA KUR</t>
  </si>
  <si>
    <t>25/02/2021</t>
  </si>
  <si>
    <r>
      <t xml:space="preserve">                    </t>
    </r>
    <r>
      <rPr>
        <b/>
        <sz val="10"/>
        <color indexed="8"/>
        <rFont val="Arial"/>
        <family val="2"/>
      </rPr>
      <t>Mbeturinat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13230</t>
    </r>
  </si>
  <si>
    <t>KRM PASTRIMI SHA</t>
  </si>
  <si>
    <r>
      <t xml:space="preserve">                    </t>
    </r>
    <r>
      <rPr>
        <b/>
        <sz val="10"/>
        <color indexed="8"/>
        <rFont val="Arial"/>
        <family val="2"/>
      </rPr>
      <t>Ngrohja qendrore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13240</t>
    </r>
  </si>
  <si>
    <t>Ngrohja qendrore</t>
  </si>
  <si>
    <t>28/01/2021</t>
  </si>
  <si>
    <t>NP TERMOKOS SHA</t>
  </si>
  <si>
    <r>
      <t xml:space="preserve">                    </t>
    </r>
    <r>
      <rPr>
        <b/>
        <sz val="10"/>
        <color indexed="8"/>
        <rFont val="Arial"/>
        <family val="2"/>
      </rPr>
      <t>Telefoni  - PTK me fatura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13250</t>
    </r>
  </si>
  <si>
    <t xml:space="preserve">Shpenzime telefonis fikse </t>
  </si>
  <si>
    <t>Kartela mbushese</t>
  </si>
  <si>
    <t>Sherbime tjera - shfrytezim i fotokopjeve</t>
  </si>
  <si>
    <t>22/02/2021</t>
  </si>
  <si>
    <t>NTSH RIKON</t>
  </si>
  <si>
    <t xml:space="preserve">Sherbime tjera -Huazime </t>
  </si>
  <si>
    <t>02/03/2021</t>
  </si>
  <si>
    <t>AVC GROUP SHPK</t>
  </si>
  <si>
    <t>Sherbime tjera -web casting</t>
  </si>
  <si>
    <t>RROTA SHPK</t>
  </si>
  <si>
    <t>Sherbime tjera - perkthim</t>
  </si>
  <si>
    <t>GLOBAL CONSULTING DEVELOPMENT ASSOCIATES SHPK</t>
  </si>
  <si>
    <t>Sherbime tjera - printime</t>
  </si>
  <si>
    <t>Sherbime tjera - dezinfektim i salles</t>
  </si>
  <si>
    <t>BEDRI BUZUKU BI</t>
  </si>
  <si>
    <t>09/03/2021</t>
  </si>
  <si>
    <t>24/02/2021</t>
  </si>
  <si>
    <t>12/02/2021</t>
  </si>
  <si>
    <t>Mirembajtja e sistemit DCN-Huazime</t>
  </si>
  <si>
    <t>23/03/2021</t>
  </si>
  <si>
    <r>
      <t xml:space="preserve">                    </t>
    </r>
    <r>
      <rPr>
        <b/>
        <sz val="10"/>
        <color indexed="8"/>
        <rFont val="Arial"/>
        <family val="2"/>
      </rPr>
      <t>Pajisje tjera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13509</t>
    </r>
  </si>
  <si>
    <t>INTERADRIA L.L.C</t>
  </si>
  <si>
    <t>Pajisje tjera - pompa per ngrohje qendrore</t>
  </si>
  <si>
    <t>05/03/2021</t>
  </si>
  <si>
    <t>EJONA SHPK</t>
  </si>
  <si>
    <r>
      <t xml:space="preserve">                    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13510</t>
    </r>
  </si>
  <si>
    <t>Furnizim me libra</t>
  </si>
  <si>
    <t>DUKAGJINI SH.P.K.</t>
  </si>
  <si>
    <t>15/03/2021</t>
  </si>
  <si>
    <r>
      <t xml:space="preserve">                    </t>
    </r>
    <r>
      <rPr>
        <b/>
        <sz val="10"/>
        <color indexed="8"/>
        <rFont val="Arial"/>
        <family val="2"/>
      </rPr>
      <t>Furnizime për zyrë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13610</t>
    </r>
  </si>
  <si>
    <t>Furnizim me flamuj dhe material tjeter</t>
  </si>
  <si>
    <t>BARDHYL BEJTULLAHU B I</t>
  </si>
  <si>
    <t>Furnizim me lule</t>
  </si>
  <si>
    <t>BERAT KACIU BI</t>
  </si>
  <si>
    <t>Furnizim me uji</t>
  </si>
  <si>
    <t>21/02/2021</t>
  </si>
  <si>
    <t>SILCA GROUP SH.A</t>
  </si>
  <si>
    <t>10/03/2021</t>
  </si>
  <si>
    <r>
      <t xml:space="preserve">                    </t>
    </r>
    <r>
      <rPr>
        <b/>
        <sz val="10"/>
        <color indexed="8"/>
        <rFont val="Arial"/>
        <family val="2"/>
      </rPr>
      <t>Karburant për vetura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13780</t>
    </r>
  </si>
  <si>
    <t>Derivate per vetura</t>
  </si>
  <si>
    <t>HIB PETROL SHPK</t>
  </si>
  <si>
    <r>
      <t xml:space="preserve">                    </t>
    </r>
    <r>
      <rPr>
        <b/>
        <sz val="10"/>
        <color indexed="8"/>
        <rFont val="Arial"/>
        <family val="2"/>
      </rPr>
      <t>Avans për para te imta ( P. Cash)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13810</t>
    </r>
  </si>
  <si>
    <t>Hapje e parave te imeta</t>
  </si>
  <si>
    <t>05/02/2021</t>
  </si>
  <si>
    <t>Hapja PATY CASH</t>
  </si>
  <si>
    <r>
      <t xml:space="preserve">                    </t>
    </r>
    <r>
      <rPr>
        <b/>
        <sz val="10"/>
        <color indexed="8"/>
        <rFont val="Arial"/>
        <family val="2"/>
      </rPr>
      <t>Shërbimet e regjistrimit dhe sigurimeve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13950</t>
    </r>
  </si>
  <si>
    <t>Takse ekologjike</t>
  </si>
  <si>
    <t>MINISTRIA PUNEVE TE BRENDSHME</t>
  </si>
  <si>
    <t>Regjistrim automjeteve</t>
  </si>
  <si>
    <t xml:space="preserve">Taksa rrugore </t>
  </si>
  <si>
    <r>
      <t xml:space="preserve">                    </t>
    </r>
    <r>
      <rPr>
        <b/>
        <sz val="10"/>
        <color indexed="8"/>
        <rFont val="Arial"/>
        <family val="2"/>
      </rPr>
      <t>Taksa komunale e regjistrimit te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13952</t>
    </r>
  </si>
  <si>
    <t>KOMUNA E PRISHTINES</t>
  </si>
  <si>
    <r>
      <t xml:space="preserve">                    </t>
    </r>
    <r>
      <rPr>
        <b/>
        <sz val="10"/>
        <color indexed="8"/>
        <rFont val="Arial"/>
        <family val="2"/>
      </rPr>
      <t>Mirëmbajtja dhe riparimi i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14010</t>
    </r>
  </si>
  <si>
    <t>Mirembajtje e automjeteve</t>
  </si>
  <si>
    <t>AFRIM H. MORINA B.I</t>
  </si>
  <si>
    <t>IDEAL SHALA BI</t>
  </si>
  <si>
    <t>BAKI AUTOMOBILE SHPK</t>
  </si>
  <si>
    <r>
      <t xml:space="preserve">                    </t>
    </r>
    <r>
      <rPr>
        <b/>
        <sz val="10"/>
        <color indexed="8"/>
        <rFont val="Arial"/>
        <family val="2"/>
      </rPr>
      <t>Mirëmbajtja e ndërtesave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14020</t>
    </r>
  </si>
  <si>
    <t>Mirembajtje e nderteses</t>
  </si>
  <si>
    <t>SCHAFBERGER JR GMBH DEGA KOSOVE</t>
  </si>
  <si>
    <t>04/03/2021</t>
  </si>
  <si>
    <t>29/03/2021</t>
  </si>
  <si>
    <r>
      <t xml:space="preserve">                    </t>
    </r>
    <r>
      <rPr>
        <b/>
        <sz val="10"/>
        <color indexed="8"/>
        <rFont val="Arial"/>
        <family val="2"/>
      </rPr>
      <t>Mirëmbajtja e teknologjisë informative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14040</t>
    </r>
  </si>
  <si>
    <t>Mirembajtja e sistemit  DCN</t>
  </si>
  <si>
    <t xml:space="preserve">Mirembajtja e web faqes </t>
  </si>
  <si>
    <t xml:space="preserve">Mirembajtja e sistemit kabllor </t>
  </si>
  <si>
    <t>ITS SHPK</t>
  </si>
  <si>
    <t>Miremb. e sis. CCTV dhe mbr. kunder zjarrit</t>
  </si>
  <si>
    <t>PRO 4 SHPK</t>
  </si>
  <si>
    <t>Mirembajtja e sistemit CCTV dhe mbrojtja kunder zjarrit</t>
  </si>
  <si>
    <r>
      <t xml:space="preserve">                    </t>
    </r>
    <r>
      <rPr>
        <b/>
        <sz val="10"/>
        <color indexed="8"/>
        <rFont val="Arial"/>
        <family val="2"/>
      </rPr>
      <t>Mirëmbajtja e mobilieve dhe pajisjeve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14050</t>
    </r>
  </si>
  <si>
    <t xml:space="preserve">Mirembajtja e liftave </t>
  </si>
  <si>
    <t>HYMERI ELEVATORS  LLC</t>
  </si>
  <si>
    <r>
      <t xml:space="preserve">                    </t>
    </r>
    <r>
      <rPr>
        <b/>
        <sz val="10"/>
        <color indexed="8"/>
        <rFont val="Arial"/>
        <family val="2"/>
      </rPr>
      <t>Makineria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14140</t>
    </r>
  </si>
  <si>
    <t>Qiraja per automjete</t>
  </si>
  <si>
    <t>MERCOM COMPANY SHPK</t>
  </si>
  <si>
    <r>
      <t xml:space="preserve">                    </t>
    </r>
    <r>
      <rPr>
        <b/>
        <sz val="10"/>
        <color indexed="8"/>
        <rFont val="Arial"/>
        <family val="2"/>
      </rPr>
      <t>Reklamat dhe konkurset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14210</t>
    </r>
  </si>
  <si>
    <t>Pubikime</t>
  </si>
  <si>
    <t>RTK (RADIO TELEVIZIONI KOSOVES</t>
  </si>
  <si>
    <t>19/02/2021</t>
  </si>
  <si>
    <t>Dreke zyrtare</t>
  </si>
  <si>
    <t>LIBURN HALILI BI</t>
  </si>
  <si>
    <t>Sherbime te bufesë</t>
  </si>
  <si>
    <t>Sherbimet e bufesë</t>
  </si>
  <si>
    <r>
      <t xml:space="preserve">                    </t>
    </r>
    <r>
      <rPr>
        <b/>
        <sz val="10"/>
        <color indexed="8"/>
        <rFont val="Arial"/>
        <family val="2"/>
      </rPr>
      <t>Ndërtesat administrative afariste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31120</t>
    </r>
  </si>
  <si>
    <t>Renov. i nderteses dhe ins. eksistuese</t>
  </si>
  <si>
    <t>HYSEN SOPA BI</t>
  </si>
  <si>
    <r>
      <t xml:space="preserve">                    </t>
    </r>
    <r>
      <rPr>
        <b/>
        <sz val="10"/>
        <color indexed="8"/>
        <rFont val="Arial"/>
        <family val="2"/>
      </rPr>
      <t xml:space="preserve">Pajisje të teknologjisë informative 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31610</t>
    </r>
  </si>
  <si>
    <t>Pajisje tjera - kapital</t>
  </si>
  <si>
    <t>Krijimi i qendres se te dhenave</t>
  </si>
  <si>
    <t>KAMER ELEZAJ BI</t>
  </si>
  <si>
    <t>COMTRADE COMPUTERS OK</t>
  </si>
  <si>
    <t>komunali</t>
  </si>
  <si>
    <t>kapital</t>
  </si>
  <si>
    <t>Programi: Stafi Politik</t>
  </si>
  <si>
    <t>Stafi mështetës Politik</t>
  </si>
  <si>
    <r>
      <t xml:space="preserve">                    </t>
    </r>
    <r>
      <rPr>
        <b/>
        <sz val="10"/>
        <color indexed="8"/>
        <rFont val="Arial"/>
        <family val="2"/>
      </rPr>
      <t>Mëditja 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13141</t>
    </r>
  </si>
  <si>
    <t xml:space="preserve">Shpenzimet e udhëtimeve  zyrtare jashtë vendit Bruksel  (11-13 janar 2021)
</t>
  </si>
  <si>
    <t>Arban Osmani</t>
  </si>
  <si>
    <t xml:space="preserve">Shpenzimet e udhëtimeve  zyrtare jashtë vendit Zvicër  (2-4 mars  2021)
</t>
  </si>
  <si>
    <t>25/03/2021</t>
  </si>
  <si>
    <r>
      <t xml:space="preserve">                    </t>
    </r>
    <r>
      <rPr>
        <b/>
        <sz val="10"/>
        <color indexed="8"/>
        <rFont val="Arial"/>
        <family val="2"/>
      </rPr>
      <t>Avans për udhëtime Zyrtare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13820</t>
    </r>
  </si>
  <si>
    <t>Avanc UZ Bruksel</t>
  </si>
  <si>
    <t>Mbyll.Av.Zvicër</t>
  </si>
  <si>
    <t>Sherbime te bufesë -dhjetor</t>
  </si>
  <si>
    <t>Sherbime te bufesë per muajin janar 2021</t>
  </si>
  <si>
    <t>Paga</t>
  </si>
  <si>
    <t>Programi: Komisioni per ndihme shtetrore</t>
  </si>
  <si>
    <t>Komisioni per ndihme shtetrore</t>
  </si>
  <si>
    <t>11,03,2021</t>
  </si>
  <si>
    <t>Shpenzimet e telefonise mobile                Kodi buxhetor: 13320</t>
  </si>
  <si>
    <t>Kartela mbushese Vala</t>
  </si>
  <si>
    <t>TELEKOMI I KOSOVES</t>
  </si>
  <si>
    <t>15,02,2021</t>
  </si>
  <si>
    <t>18,03,2021</t>
  </si>
  <si>
    <t>Sherbime tjera</t>
  </si>
  <si>
    <t>HOTEL INTERNACIONAL PRISHTINA</t>
  </si>
  <si>
    <t>Mirembajtja e web faqes dhe hosting</t>
  </si>
  <si>
    <t>COMPASS IT SH.P.K</t>
  </si>
  <si>
    <t>02,03,2021</t>
  </si>
  <si>
    <t xml:space="preserve">                    Qiraja per ndertesa               Kodi buxhetor: 14110</t>
  </si>
  <si>
    <t>Qiraja per ndertese</t>
  </si>
  <si>
    <t>29,01,2021</t>
  </si>
  <si>
    <t>DONJETA VLLASALIU</t>
  </si>
  <si>
    <t>Hotel Internacional Prishtina</t>
  </si>
  <si>
    <t xml:space="preserve">              Pagesa e tatimit ne qira                 Kodi buxhetor: 14310</t>
  </si>
  <si>
    <t>05,02,2021</t>
  </si>
  <si>
    <t>Mallra dhe sherbime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</si>
</sst>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L_e_k_ë_-;\-* #,##0.00\ _L_e_k_ë_-;_-* &quot;-&quot;??\ _L_e_k_ë_-;_-@_-"/>
    <numFmt numFmtId="165" formatCode="_-* #,##0.00\ _L_e_k_ë_-;\-* #,##0.00\ _L_e_k_ë_-;_-* &quot;-&quot;\ _L_e_k_ë_-;_-@_-"/>
    <numFmt numFmtId="166" formatCode="[$-10409]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7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1" fontId="1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3" borderId="0" xfId="0" applyFont="1" applyFill="1" applyAlignment="1">
      <alignment horizontal="right"/>
    </xf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4" fillId="2" borderId="14" xfId="0" applyFont="1" applyFill="1" applyBorder="1"/>
    <xf numFmtId="0" fontId="5" fillId="2" borderId="8" xfId="0" applyFont="1" applyFill="1" applyBorder="1"/>
    <xf numFmtId="0" fontId="4" fillId="3" borderId="15" xfId="0" applyFont="1" applyFill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43" fontId="4" fillId="0" borderId="8" xfId="1" applyFont="1" applyBorder="1"/>
    <xf numFmtId="10" fontId="4" fillId="0" borderId="8" xfId="2" applyNumberFormat="1" applyFont="1" applyBorder="1"/>
    <xf numFmtId="0" fontId="5" fillId="0" borderId="9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43" fontId="5" fillId="2" borderId="10" xfId="1" applyFont="1" applyFill="1" applyBorder="1"/>
    <xf numFmtId="10" fontId="5" fillId="0" borderId="10" xfId="2" applyNumberFormat="1" applyFont="1" applyBorder="1"/>
    <xf numFmtId="43" fontId="5" fillId="0" borderId="10" xfId="1" applyFont="1" applyBorder="1"/>
    <xf numFmtId="0" fontId="4" fillId="0" borderId="8" xfId="0" applyFont="1" applyBorder="1"/>
    <xf numFmtId="0" fontId="3" fillId="0" borderId="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3" fontId="3" fillId="0" borderId="29" xfId="1" applyFont="1" applyBorder="1" applyAlignment="1">
      <alignment vertical="top" wrapText="1"/>
    </xf>
    <xf numFmtId="10" fontId="3" fillId="0" borderId="7" xfId="2" applyNumberFormat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5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43" fontId="6" fillId="0" borderId="28" xfId="1" applyFont="1" applyBorder="1" applyAlignment="1">
      <alignment vertical="top" wrapText="1"/>
    </xf>
    <xf numFmtId="43" fontId="4" fillId="0" borderId="8" xfId="0" applyNumberFormat="1" applyFont="1" applyBorder="1"/>
    <xf numFmtId="10" fontId="4" fillId="0" borderId="8" xfId="0" applyNumberFormat="1" applyFont="1" applyBorder="1"/>
    <xf numFmtId="43" fontId="2" fillId="0" borderId="3" xfId="1" applyFont="1" applyBorder="1" applyAlignment="1">
      <alignment vertical="top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/>
    <xf numFmtId="0" fontId="5" fillId="0" borderId="14" xfId="0" applyFont="1" applyBorder="1"/>
    <xf numFmtId="0" fontId="3" fillId="0" borderId="31" xfId="0" applyFont="1" applyBorder="1" applyAlignment="1">
      <alignment horizontal="left" textRotation="90" wrapText="1"/>
    </xf>
    <xf numFmtId="0" fontId="3" fillId="0" borderId="27" xfId="0" applyFont="1" applyBorder="1" applyAlignment="1">
      <alignment horizontal="left" textRotation="90" wrapText="1"/>
    </xf>
    <xf numFmtId="0" fontId="2" fillId="0" borderId="31" xfId="0" applyFont="1" applyBorder="1" applyAlignment="1">
      <alignment horizontal="left" textRotation="90" wrapText="1"/>
    </xf>
    <xf numFmtId="43" fontId="3" fillId="0" borderId="31" xfId="1" applyFont="1" applyBorder="1" applyAlignment="1">
      <alignment vertical="top" wrapText="1"/>
    </xf>
    <xf numFmtId="0" fontId="3" fillId="0" borderId="0" xfId="0" applyFont="1"/>
    <xf numFmtId="43" fontId="8" fillId="0" borderId="0" xfId="0" applyNumberFormat="1" applyFont="1"/>
    <xf numFmtId="43" fontId="8" fillId="0" borderId="27" xfId="1" applyFont="1" applyBorder="1"/>
    <xf numFmtId="0" fontId="3" fillId="0" borderId="0" xfId="0" applyFont="1"/>
    <xf numFmtId="0" fontId="3" fillId="0" borderId="0" xfId="0" applyFont="1"/>
    <xf numFmtId="0" fontId="10" fillId="0" borderId="0" xfId="0" applyFont="1"/>
    <xf numFmtId="0" fontId="2" fillId="0" borderId="27" xfId="0" applyFont="1" applyBorder="1" applyAlignment="1">
      <alignment horizontal="left" textRotation="90" wrapText="1"/>
    </xf>
    <xf numFmtId="43" fontId="3" fillId="0" borderId="28" xfId="1" applyFont="1" applyBorder="1" applyAlignment="1">
      <alignment vertical="top" wrapText="1"/>
    </xf>
    <xf numFmtId="43" fontId="11" fillId="0" borderId="27" xfId="0" applyNumberFormat="1" applyFont="1" applyBorder="1"/>
    <xf numFmtId="0" fontId="12" fillId="0" borderId="0" xfId="0" applyFont="1"/>
    <xf numFmtId="0" fontId="12" fillId="0" borderId="41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43" fontId="7" fillId="0" borderId="27" xfId="1" applyFont="1" applyBorder="1" applyAlignment="1">
      <alignment vertical="top" wrapText="1"/>
    </xf>
    <xf numFmtId="41" fontId="7" fillId="0" borderId="27" xfId="4" applyFont="1" applyBorder="1" applyAlignment="1">
      <alignment vertical="top" wrapText="1"/>
    </xf>
    <xf numFmtId="43" fontId="7" fillId="0" borderId="27" xfId="0" applyNumberFormat="1" applyFont="1" applyBorder="1" applyAlignment="1">
      <alignment vertical="top" wrapText="1"/>
    </xf>
    <xf numFmtId="43" fontId="7" fillId="0" borderId="27" xfId="1" applyFont="1" applyBorder="1"/>
    <xf numFmtId="10" fontId="7" fillId="0" borderId="27" xfId="2" applyNumberFormat="1" applyFont="1" applyBorder="1" applyAlignment="1">
      <alignment vertical="top" wrapText="1"/>
    </xf>
    <xf numFmtId="43" fontId="12" fillId="0" borderId="0" xfId="0" applyNumberFormat="1" applyFont="1"/>
    <xf numFmtId="0" fontId="12" fillId="0" borderId="27" xfId="0" applyFont="1" applyBorder="1" applyAlignment="1">
      <alignment vertical="top" wrapText="1"/>
    </xf>
    <xf numFmtId="43" fontId="12" fillId="0" borderId="27" xfId="1" applyFont="1" applyBorder="1" applyAlignment="1">
      <alignment vertical="top" wrapText="1"/>
    </xf>
    <xf numFmtId="41" fontId="12" fillId="0" borderId="27" xfId="4" applyFont="1" applyBorder="1" applyAlignment="1">
      <alignment vertical="top" wrapText="1"/>
    </xf>
    <xf numFmtId="43" fontId="12" fillId="0" borderId="27" xfId="1" applyFont="1" applyBorder="1"/>
    <xf numFmtId="43" fontId="12" fillId="0" borderId="0" xfId="1" applyFont="1"/>
    <xf numFmtId="0" fontId="13" fillId="0" borderId="44" xfId="3" applyFont="1" applyBorder="1"/>
    <xf numFmtId="43" fontId="13" fillId="0" borderId="35" xfId="1" applyFont="1" applyBorder="1"/>
    <xf numFmtId="41" fontId="13" fillId="0" borderId="35" xfId="4" applyFont="1" applyBorder="1"/>
    <xf numFmtId="43" fontId="12" fillId="0" borderId="46" xfId="1" applyFont="1" applyBorder="1" applyAlignment="1"/>
    <xf numFmtId="43" fontId="12" fillId="0" borderId="49" xfId="1" applyFont="1" applyBorder="1" applyAlignment="1"/>
    <xf numFmtId="0" fontId="12" fillId="0" borderId="0" xfId="0" applyFont="1" applyBorder="1" applyAlignment="1">
      <alignment vertical="top" wrapText="1"/>
    </xf>
    <xf numFmtId="0" fontId="12" fillId="0" borderId="27" xfId="0" applyFont="1" applyBorder="1"/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43" fontId="7" fillId="0" borderId="27" xfId="1" applyFont="1" applyBorder="1" applyAlignment="1">
      <alignment wrapText="1"/>
    </xf>
    <xf numFmtId="10" fontId="7" fillId="0" borderId="27" xfId="2" applyNumberFormat="1" applyFont="1" applyBorder="1" applyAlignment="1">
      <alignment wrapText="1"/>
    </xf>
    <xf numFmtId="43" fontId="14" fillId="0" borderId="27" xfId="1" applyFont="1" applyBorder="1"/>
    <xf numFmtId="0" fontId="15" fillId="0" borderId="27" xfId="0" applyFont="1" applyBorder="1" applyAlignment="1">
      <alignment horizontal="right"/>
    </xf>
    <xf numFmtId="0" fontId="12" fillId="0" borderId="27" xfId="0" applyFont="1" applyBorder="1" applyAlignment="1">
      <alignment wrapText="1"/>
    </xf>
    <xf numFmtId="43" fontId="12" fillId="0" borderId="27" xfId="1" applyFont="1" applyBorder="1" applyAlignment="1">
      <alignment wrapText="1"/>
    </xf>
    <xf numFmtId="43" fontId="15" fillId="2" borderId="27" xfId="1" applyFont="1" applyFill="1" applyBorder="1"/>
    <xf numFmtId="43" fontId="15" fillId="0" borderId="27" xfId="1" applyFont="1" applyBorder="1"/>
    <xf numFmtId="0" fontId="15" fillId="0" borderId="0" xfId="0" applyFont="1" applyBorder="1" applyAlignment="1">
      <alignment horizontal="right"/>
    </xf>
    <xf numFmtId="43" fontId="15" fillId="0" borderId="0" xfId="1" applyFont="1" applyBorder="1"/>
    <xf numFmtId="0" fontId="15" fillId="0" borderId="27" xfId="0" applyFont="1" applyBorder="1"/>
    <xf numFmtId="43" fontId="14" fillId="0" borderId="27" xfId="0" applyNumberFormat="1" applyFont="1" applyBorder="1"/>
    <xf numFmtId="43" fontId="14" fillId="0" borderId="35" xfId="1" applyFont="1" applyBorder="1"/>
    <xf numFmtId="165" fontId="7" fillId="0" borderId="27" xfId="4" applyNumberFormat="1" applyFont="1" applyBorder="1"/>
    <xf numFmtId="0" fontId="14" fillId="0" borderId="35" xfId="0" applyFont="1" applyBorder="1"/>
    <xf numFmtId="0" fontId="15" fillId="0" borderId="35" xfId="0" applyFont="1" applyBorder="1"/>
    <xf numFmtId="0" fontId="12" fillId="0" borderId="0" xfId="0" applyFont="1" applyBorder="1" applyAlignment="1">
      <alignment wrapText="1"/>
    </xf>
    <xf numFmtId="43" fontId="12" fillId="0" borderId="0" xfId="1" applyFont="1" applyBorder="1" applyAlignment="1">
      <alignment wrapText="1"/>
    </xf>
    <xf numFmtId="0" fontId="15" fillId="0" borderId="0" xfId="0" applyFont="1"/>
    <xf numFmtId="0" fontId="6" fillId="0" borderId="44" xfId="3" applyFont="1" applyBorder="1"/>
    <xf numFmtId="0" fontId="6" fillId="0" borderId="35" xfId="3" applyFont="1" applyBorder="1"/>
    <xf numFmtId="0" fontId="12" fillId="0" borderId="0" xfId="0" applyFont="1" applyAlignment="1">
      <alignment wrapText="1"/>
    </xf>
    <xf numFmtId="0" fontId="12" fillId="0" borderId="33" xfId="0" applyFont="1" applyBorder="1"/>
    <xf numFmtId="0" fontId="12" fillId="0" borderId="27" xfId="0" applyFont="1" applyBorder="1" applyAlignment="1">
      <alignment horizontal="right"/>
    </xf>
    <xf numFmtId="43" fontId="15" fillId="5" borderId="27" xfId="1" applyFont="1" applyFill="1" applyBorder="1"/>
    <xf numFmtId="43" fontId="7" fillId="5" borderId="27" xfId="1" applyFont="1" applyFill="1" applyBorder="1"/>
    <xf numFmtId="43" fontId="7" fillId="0" borderId="35" xfId="1" applyFont="1" applyBorder="1"/>
    <xf numFmtId="43" fontId="15" fillId="0" borderId="35" xfId="0" applyNumberFormat="1" applyFont="1" applyBorder="1"/>
    <xf numFmtId="0" fontId="15" fillId="0" borderId="0" xfId="0" applyFont="1" applyBorder="1"/>
    <xf numFmtId="43" fontId="14" fillId="0" borderId="35" xfId="0" applyNumberFormat="1" applyFont="1" applyBorder="1"/>
    <xf numFmtId="43" fontId="7" fillId="0" borderId="27" xfId="0" applyNumberFormat="1" applyFont="1" applyBorder="1"/>
    <xf numFmtId="164" fontId="7" fillId="0" borderId="27" xfId="0" applyNumberFormat="1" applyFont="1" applyBorder="1"/>
    <xf numFmtId="164" fontId="1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0" fontId="12" fillId="0" borderId="0" xfId="0" applyFont="1" applyBorder="1"/>
    <xf numFmtId="43" fontId="3" fillId="0" borderId="27" xfId="1" applyFont="1" applyBorder="1"/>
    <xf numFmtId="43" fontId="3" fillId="0" borderId="27" xfId="1" applyFont="1" applyBorder="1" applyAlignment="1">
      <alignment vertical="top" wrapText="1"/>
    </xf>
    <xf numFmtId="43" fontId="5" fillId="0" borderId="27" xfId="1" applyFont="1" applyBorder="1"/>
    <xf numFmtId="43" fontId="5" fillId="0" borderId="35" xfId="1" applyFont="1" applyBorder="1"/>
    <xf numFmtId="165" fontId="5" fillId="5" borderId="35" xfId="4" applyNumberFormat="1" applyFont="1" applyFill="1" applyBorder="1"/>
    <xf numFmtId="43" fontId="3" fillId="0" borderId="35" xfId="1" applyFont="1" applyBorder="1"/>
    <xf numFmtId="43" fontId="3" fillId="5" borderId="35" xfId="1" applyFont="1" applyFill="1" applyBorder="1"/>
    <xf numFmtId="0" fontId="5" fillId="0" borderId="35" xfId="0" applyFont="1" applyBorder="1"/>
    <xf numFmtId="0" fontId="17" fillId="0" borderId="0" xfId="0" applyFont="1"/>
    <xf numFmtId="0" fontId="18" fillId="0" borderId="0" xfId="0" applyFont="1" applyAlignment="1">
      <alignment horizontal="left" indent="8"/>
    </xf>
    <xf numFmtId="0" fontId="19" fillId="0" borderId="0" xfId="0" applyFont="1"/>
    <xf numFmtId="0" fontId="19" fillId="0" borderId="0" xfId="0" applyFont="1" applyBorder="1" applyAlignment="1">
      <alignment vertical="top" wrapTex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3" fontId="17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17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43" fontId="6" fillId="0" borderId="0" xfId="1" applyFont="1" applyBorder="1" applyAlignment="1">
      <alignment vertical="center" wrapText="1"/>
    </xf>
    <xf numFmtId="43" fontId="17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 wrapText="1"/>
    </xf>
    <xf numFmtId="43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43" fontId="26" fillId="0" borderId="0" xfId="1" applyFont="1" applyBorder="1" applyAlignment="1">
      <alignment horizontal="right" vertical="center" wrapText="1"/>
    </xf>
    <xf numFmtId="0" fontId="24" fillId="0" borderId="0" xfId="0" applyFont="1" applyAlignment="1">
      <alignment horizontal="left" indent="5"/>
    </xf>
    <xf numFmtId="0" fontId="25" fillId="0" borderId="0" xfId="0" applyFont="1"/>
    <xf numFmtId="0" fontId="26" fillId="0" borderId="0" xfId="0" applyFont="1" applyBorder="1" applyAlignment="1">
      <alignment horizontal="right" vertical="top" wrapText="1"/>
    </xf>
    <xf numFmtId="43" fontId="17" fillId="0" borderId="0" xfId="1" applyFont="1" applyBorder="1"/>
    <xf numFmtId="0" fontId="17" fillId="0" borderId="0" xfId="0" applyFont="1" applyBorder="1"/>
    <xf numFmtId="0" fontId="21" fillId="0" borderId="0" xfId="0" applyFont="1" applyBorder="1" applyAlignment="1">
      <alignment horizontal="left" vertical="top" wrapText="1"/>
    </xf>
    <xf numFmtId="0" fontId="21" fillId="0" borderId="0" xfId="0" applyFont="1"/>
    <xf numFmtId="43" fontId="17" fillId="0" borderId="0" xfId="0" applyNumberFormat="1" applyFont="1" applyBorder="1"/>
    <xf numFmtId="0" fontId="23" fillId="0" borderId="0" xfId="0" applyFont="1"/>
    <xf numFmtId="0" fontId="24" fillId="0" borderId="0" xfId="0" applyFont="1"/>
    <xf numFmtId="0" fontId="17" fillId="0" borderId="12" xfId="0" applyFont="1" applyBorder="1"/>
    <xf numFmtId="0" fontId="22" fillId="0" borderId="0" xfId="0" applyFont="1"/>
    <xf numFmtId="10" fontId="6" fillId="0" borderId="7" xfId="2" applyNumberFormat="1" applyFont="1" applyBorder="1" applyAlignment="1">
      <alignment vertical="top" wrapText="1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9" fillId="0" borderId="0" xfId="0" applyFont="1" applyBorder="1"/>
    <xf numFmtId="0" fontId="31" fillId="0" borderId="13" xfId="0" applyFont="1" applyBorder="1" applyAlignment="1">
      <alignment horizontal="center"/>
    </xf>
    <xf numFmtId="0" fontId="31" fillId="0" borderId="14" xfId="0" applyFont="1" applyBorder="1"/>
    <xf numFmtId="0" fontId="31" fillId="0" borderId="14" xfId="0" applyFont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29" fillId="4" borderId="0" xfId="0" applyFont="1" applyFill="1"/>
    <xf numFmtId="0" fontId="31" fillId="0" borderId="27" xfId="0" applyFont="1" applyBorder="1" applyAlignment="1">
      <alignment horizontal="center"/>
    </xf>
    <xf numFmtId="43" fontId="32" fillId="0" borderId="14" xfId="0" applyNumberFormat="1" applyFont="1" applyBorder="1" applyAlignment="1">
      <alignment horizontal="center"/>
    </xf>
    <xf numFmtId="43" fontId="30" fillId="0" borderId="14" xfId="0" applyNumberFormat="1" applyFont="1" applyBorder="1" applyAlignment="1">
      <alignment horizontal="center"/>
    </xf>
    <xf numFmtId="2" fontId="29" fillId="0" borderId="27" xfId="0" applyNumberFormat="1" applyFont="1" applyBorder="1"/>
    <xf numFmtId="0" fontId="33" fillId="0" borderId="0" xfId="0" applyFont="1" applyAlignment="1">
      <alignment horizontal="center"/>
    </xf>
    <xf numFmtId="43" fontId="29" fillId="0" borderId="0" xfId="0" applyNumberFormat="1" applyFont="1"/>
    <xf numFmtId="0" fontId="29" fillId="0" borderId="7" xfId="0" applyFont="1" applyBorder="1" applyAlignment="1">
      <alignment horizontal="center"/>
    </xf>
    <xf numFmtId="43" fontId="31" fillId="0" borderId="27" xfId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43" fontId="31" fillId="2" borderId="27" xfId="1" applyFont="1" applyFill="1" applyBorder="1" applyAlignment="1">
      <alignment horizontal="center"/>
    </xf>
    <xf numFmtId="43" fontId="29" fillId="2" borderId="27" xfId="1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43" fontId="29" fillId="0" borderId="27" xfId="0" applyNumberFormat="1" applyFont="1" applyBorder="1"/>
    <xf numFmtId="0" fontId="29" fillId="0" borderId="27" xfId="0" applyFont="1" applyBorder="1"/>
    <xf numFmtId="43" fontId="29" fillId="0" borderId="27" xfId="0" applyNumberFormat="1" applyFont="1" applyBorder="1" applyAlignment="1">
      <alignment horizontal="center"/>
    </xf>
    <xf numFmtId="43" fontId="29" fillId="0" borderId="27" xfId="1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21" xfId="0" applyFont="1" applyBorder="1"/>
    <xf numFmtId="0" fontId="29" fillId="0" borderId="11" xfId="0" applyFont="1" applyBorder="1"/>
    <xf numFmtId="0" fontId="29" fillId="0" borderId="17" xfId="0" applyFont="1" applyBorder="1"/>
    <xf numFmtId="0" fontId="29" fillId="0" borderId="13" xfId="0" applyFont="1" applyBorder="1"/>
    <xf numFmtId="0" fontId="29" fillId="0" borderId="14" xfId="0" applyFont="1" applyBorder="1"/>
    <xf numFmtId="0" fontId="29" fillId="0" borderId="8" xfId="0" applyFont="1" applyBorder="1"/>
    <xf numFmtId="43" fontId="29" fillId="0" borderId="0" xfId="1" applyFont="1"/>
    <xf numFmtId="0" fontId="0" fillId="0" borderId="51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0" fillId="0" borderId="27" xfId="0" applyBorder="1"/>
    <xf numFmtId="0" fontId="36" fillId="6" borderId="27" xfId="0" applyFont="1" applyFill="1" applyBorder="1" applyAlignment="1" applyProtection="1">
      <alignment horizontal="left" vertical="top" wrapText="1" readingOrder="1"/>
      <protection locked="0"/>
    </xf>
    <xf numFmtId="0" fontId="36" fillId="5" borderId="27" xfId="0" applyFont="1" applyFill="1" applyBorder="1" applyAlignment="1" applyProtection="1">
      <alignment horizontal="left" vertical="top" wrapText="1" readingOrder="1"/>
      <protection locked="0"/>
    </xf>
    <xf numFmtId="4" fontId="0" fillId="0" borderId="0" xfId="0" applyNumberFormat="1"/>
    <xf numFmtId="0" fontId="37" fillId="0" borderId="0" xfId="0" applyFont="1"/>
    <xf numFmtId="166" fontId="37" fillId="0" borderId="0" xfId="0" applyNumberFormat="1" applyFont="1"/>
    <xf numFmtId="4" fontId="37" fillId="0" borderId="0" xfId="0" applyNumberFormat="1" applyFont="1"/>
    <xf numFmtId="0" fontId="0" fillId="0" borderId="0" xfId="0" applyBorder="1"/>
    <xf numFmtId="0" fontId="36" fillId="6" borderId="0" xfId="0" applyFont="1" applyFill="1" applyBorder="1" applyAlignment="1" applyProtection="1">
      <alignment horizontal="left" vertical="top" wrapText="1" readingOrder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 readingOrder="1"/>
      <protection locked="0"/>
    </xf>
    <xf numFmtId="166" fontId="36" fillId="6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38" fillId="0" borderId="51" xfId="0" applyFont="1" applyBorder="1" applyAlignment="1" applyProtection="1">
      <alignment vertical="top" wrapText="1"/>
      <protection locked="0"/>
    </xf>
    <xf numFmtId="0" fontId="38" fillId="0" borderId="52" xfId="0" applyFont="1" applyBorder="1" applyAlignment="1" applyProtection="1">
      <alignment vertical="top" wrapText="1"/>
      <protection locked="0"/>
    </xf>
    <xf numFmtId="0" fontId="38" fillId="0" borderId="54" xfId="0" applyFont="1" applyBorder="1" applyAlignment="1" applyProtection="1">
      <alignment vertical="top" wrapText="1"/>
      <protection locked="0"/>
    </xf>
    <xf numFmtId="0" fontId="38" fillId="0" borderId="0" xfId="0" applyFont="1"/>
    <xf numFmtId="0" fontId="37" fillId="0" borderId="27" xfId="0" applyFont="1" applyBorder="1"/>
    <xf numFmtId="166" fontId="37" fillId="0" borderId="27" xfId="0" applyNumberFormat="1" applyFont="1" applyBorder="1"/>
    <xf numFmtId="4" fontId="37" fillId="0" borderId="27" xfId="0" applyNumberFormat="1" applyFont="1" applyBorder="1"/>
    <xf numFmtId="14" fontId="36" fillId="5" borderId="27" xfId="0" applyNumberFormat="1" applyFont="1" applyFill="1" applyBorder="1" applyAlignment="1" applyProtection="1">
      <alignment horizontal="left" vertical="top" wrapText="1" readingOrder="1"/>
      <protection locked="0"/>
    </xf>
    <xf numFmtId="166" fontId="36" fillId="5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5" borderId="0" xfId="0" applyFill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textRotation="90" wrapText="1"/>
    </xf>
    <xf numFmtId="0" fontId="3" fillId="0" borderId="3" xfId="0" applyFont="1" applyBorder="1" applyAlignment="1">
      <alignment horizontal="left" textRotation="90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left" textRotation="90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3" xfId="0" applyFont="1" applyBorder="1" applyAlignment="1">
      <alignment horizontal="left" textRotation="90" wrapText="1"/>
    </xf>
    <xf numFmtId="0" fontId="3" fillId="0" borderId="40" xfId="0" applyFont="1" applyBorder="1" applyAlignment="1">
      <alignment horizontal="left" textRotation="90" wrapText="1"/>
    </xf>
    <xf numFmtId="0" fontId="12" fillId="0" borderId="46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/>
    <xf numFmtId="0" fontId="15" fillId="0" borderId="0" xfId="0" applyFont="1"/>
    <xf numFmtId="0" fontId="12" fillId="0" borderId="0" xfId="0" applyFont="1" applyBorder="1"/>
    <xf numFmtId="0" fontId="12" fillId="0" borderId="0" xfId="0" applyFont="1"/>
    <xf numFmtId="2" fontId="29" fillId="0" borderId="32" xfId="0" applyNumberFormat="1" applyFont="1" applyBorder="1"/>
    <xf numFmtId="2" fontId="29" fillId="0" borderId="33" xfId="0" applyNumberFormat="1" applyFont="1" applyBorder="1"/>
    <xf numFmtId="0" fontId="30" fillId="3" borderId="18" xfId="0" applyFont="1" applyFill="1" applyBorder="1" applyAlignment="1">
      <alignment horizontal="center"/>
    </xf>
    <xf numFmtId="0" fontId="30" fillId="3" borderId="37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wrapText="1"/>
    </xf>
    <xf numFmtId="0" fontId="30" fillId="3" borderId="11" xfId="0" applyFont="1" applyFill="1" applyBorder="1" applyAlignment="1">
      <alignment horizontal="center" wrapText="1"/>
    </xf>
    <xf numFmtId="0" fontId="30" fillId="3" borderId="17" xfId="0" applyFont="1" applyFill="1" applyBorder="1" applyAlignment="1">
      <alignment horizontal="center" wrapText="1"/>
    </xf>
    <xf numFmtId="0" fontId="30" fillId="3" borderId="16" xfId="0" applyFont="1" applyFill="1" applyBorder="1" applyAlignment="1">
      <alignment horizontal="center" wrapText="1"/>
    </xf>
    <xf numFmtId="0" fontId="30" fillId="3" borderId="9" xfId="0" applyFont="1" applyFill="1" applyBorder="1" applyAlignment="1">
      <alignment horizontal="center" wrapText="1"/>
    </xf>
    <xf numFmtId="0" fontId="30" fillId="3" borderId="20" xfId="0" applyFont="1" applyFill="1" applyBorder="1" applyAlignment="1">
      <alignment horizontal="center" wrapText="1"/>
    </xf>
    <xf numFmtId="0" fontId="30" fillId="3" borderId="12" xfId="0" applyFont="1" applyFill="1" applyBorder="1" applyAlignment="1">
      <alignment horizontal="center" wrapText="1"/>
    </xf>
    <xf numFmtId="0" fontId="30" fillId="3" borderId="10" xfId="0" applyFont="1" applyFill="1" applyBorder="1" applyAlignment="1">
      <alignment horizontal="center" wrapText="1"/>
    </xf>
    <xf numFmtId="43" fontId="30" fillId="0" borderId="27" xfId="1" applyFont="1" applyBorder="1" applyAlignment="1">
      <alignment horizontal="center"/>
    </xf>
    <xf numFmtId="0" fontId="34" fillId="0" borderId="16" xfId="0" applyFont="1" applyBorder="1" applyAlignment="1">
      <alignment horizontal="center" wrapText="1"/>
    </xf>
    <xf numFmtId="0" fontId="34" fillId="0" borderId="9" xfId="0" applyFont="1" applyBorder="1" applyAlignment="1">
      <alignment horizontal="center" wrapText="1"/>
    </xf>
    <xf numFmtId="0" fontId="34" fillId="0" borderId="36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4" fillId="0" borderId="22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0" fillId="0" borderId="11" xfId="0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0" fontId="29" fillId="0" borderId="27" xfId="0" applyFont="1" applyBorder="1" applyAlignment="1">
      <alignment wrapText="1"/>
    </xf>
    <xf numFmtId="0" fontId="29" fillId="0" borderId="0" xfId="0" applyFont="1"/>
    <xf numFmtId="0" fontId="30" fillId="3" borderId="0" xfId="0" applyFont="1" applyFill="1"/>
    <xf numFmtId="0" fontId="29" fillId="0" borderId="12" xfId="0" applyFont="1" applyBorder="1"/>
    <xf numFmtId="0" fontId="31" fillId="0" borderId="14" xfId="0" applyFont="1" applyBorder="1"/>
    <xf numFmtId="0" fontId="31" fillId="0" borderId="8" xfId="0" applyFont="1" applyBorder="1"/>
    <xf numFmtId="0" fontId="30" fillId="2" borderId="14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29" fillId="5" borderId="32" xfId="0" applyFont="1" applyFill="1" applyBorder="1" applyAlignment="1">
      <alignment wrapText="1"/>
    </xf>
    <xf numFmtId="0" fontId="29" fillId="5" borderId="13" xfId="0" applyFont="1" applyFill="1" applyBorder="1" applyAlignment="1">
      <alignment horizontal="left" wrapText="1"/>
    </xf>
    <xf numFmtId="0" fontId="29" fillId="5" borderId="14" xfId="0" applyFont="1" applyFill="1" applyBorder="1" applyAlignment="1">
      <alignment horizontal="left" wrapText="1"/>
    </xf>
    <xf numFmtId="0" fontId="29" fillId="5" borderId="8" xfId="0" applyFont="1" applyFill="1" applyBorder="1" applyAlignment="1">
      <alignment horizontal="left" wrapText="1"/>
    </xf>
    <xf numFmtId="43" fontId="32" fillId="0" borderId="27" xfId="1" applyFont="1" applyBorder="1" applyAlignment="1">
      <alignment horizontal="center"/>
    </xf>
    <xf numFmtId="0" fontId="29" fillId="5" borderId="11" xfId="0" applyFont="1" applyFill="1" applyBorder="1" applyAlignment="1">
      <alignment wrapText="1"/>
    </xf>
    <xf numFmtId="0" fontId="29" fillId="5" borderId="17" xfId="0" applyFont="1" applyFill="1" applyBorder="1" applyAlignment="1">
      <alignment wrapText="1"/>
    </xf>
    <xf numFmtId="0" fontId="29" fillId="5" borderId="35" xfId="0" applyFont="1" applyFill="1" applyBorder="1" applyAlignment="1">
      <alignment horizontal="left" wrapText="1"/>
    </xf>
    <xf numFmtId="0" fontId="29" fillId="5" borderId="38" xfId="0" applyFont="1" applyFill="1" applyBorder="1" applyAlignment="1">
      <alignment horizontal="left" wrapText="1"/>
    </xf>
    <xf numFmtId="0" fontId="29" fillId="5" borderId="39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4" fillId="3" borderId="12" xfId="0" applyFont="1" applyFill="1" applyBorder="1"/>
    <xf numFmtId="0" fontId="4" fillId="3" borderId="1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6" fillId="6" borderId="27" xfId="0" applyFont="1" applyFill="1" applyBorder="1" applyAlignment="1" applyProtection="1">
      <alignment horizontal="left" vertical="top" wrapText="1" readingOrder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36" fillId="5" borderId="27" xfId="0" applyFont="1" applyFill="1" applyBorder="1" applyAlignment="1" applyProtection="1">
      <alignment horizontal="left" vertical="top" wrapText="1" readingOrder="1"/>
      <protection locked="0"/>
    </xf>
    <xf numFmtId="166" fontId="36" fillId="6" borderId="27" xfId="0" applyNumberFormat="1" applyFont="1" applyFill="1" applyBorder="1" applyAlignment="1" applyProtection="1">
      <alignment horizontal="left" vertical="top" wrapText="1" readingOrder="1"/>
      <protection locked="0"/>
    </xf>
    <xf numFmtId="166" fontId="36" fillId="5" borderId="27" xfId="0" applyNumberFormat="1" applyFont="1" applyFill="1" applyBorder="1" applyAlignment="1" applyProtection="1">
      <alignment horizontal="left" vertical="top" wrapText="1" readingOrder="1"/>
      <protection locked="0"/>
    </xf>
    <xf numFmtId="0" fontId="35" fillId="5" borderId="0" xfId="0" applyFont="1" applyFill="1" applyAlignment="1" applyProtection="1">
      <alignment horizontal="left" wrapText="1" readingOrder="1"/>
      <protection locked="0"/>
    </xf>
    <xf numFmtId="0" fontId="0" fillId="5" borderId="0" xfId="0" applyFill="1"/>
    <xf numFmtId="0" fontId="35" fillId="0" borderId="54" xfId="0" applyFont="1" applyBorder="1" applyAlignment="1" applyProtection="1">
      <alignment horizontal="center" vertical="top" wrapText="1" readingOrder="1"/>
      <protection locked="0"/>
    </xf>
    <xf numFmtId="0" fontId="35" fillId="0" borderId="0" xfId="0" applyFont="1" applyBorder="1" applyAlignment="1" applyProtection="1">
      <alignment horizontal="center" vertical="top" wrapText="1" readingOrder="1"/>
      <protection locked="0"/>
    </xf>
    <xf numFmtId="0" fontId="36" fillId="5" borderId="35" xfId="0" applyFont="1" applyFill="1" applyBorder="1" applyAlignment="1" applyProtection="1">
      <alignment horizontal="left" vertical="top" wrapText="1" readingOrder="1"/>
      <protection locked="0"/>
    </xf>
    <xf numFmtId="0" fontId="36" fillId="5" borderId="39" xfId="0" applyFont="1" applyFill="1" applyBorder="1" applyAlignment="1" applyProtection="1">
      <alignment horizontal="left" vertical="top" wrapText="1" readingOrder="1"/>
      <protection locked="0"/>
    </xf>
    <xf numFmtId="166" fontId="36" fillId="5" borderId="35" xfId="0" applyNumberFormat="1" applyFont="1" applyFill="1" applyBorder="1" applyAlignment="1" applyProtection="1">
      <alignment horizontal="left" vertical="top" wrapText="1" readingOrder="1"/>
      <protection locked="0"/>
    </xf>
    <xf numFmtId="166" fontId="36" fillId="5" borderId="39" xfId="0" applyNumberFormat="1" applyFont="1" applyFill="1" applyBorder="1" applyAlignment="1" applyProtection="1">
      <alignment horizontal="left" vertical="top" wrapText="1" readingOrder="1"/>
      <protection locked="0"/>
    </xf>
    <xf numFmtId="0" fontId="36" fillId="0" borderId="54" xfId="0" applyFont="1" applyBorder="1" applyAlignment="1" applyProtection="1">
      <alignment horizontal="center" vertical="top" wrapText="1" readingOrder="1"/>
      <protection locked="0"/>
    </xf>
    <xf numFmtId="0" fontId="36" fillId="0" borderId="0" xfId="0" applyFont="1" applyBorder="1" applyAlignment="1" applyProtection="1">
      <alignment horizontal="center" vertical="top" wrapText="1" readingOrder="1"/>
      <protection locked="0"/>
    </xf>
    <xf numFmtId="0" fontId="36" fillId="0" borderId="56" xfId="0" applyFont="1" applyBorder="1" applyAlignment="1" applyProtection="1">
      <alignment horizontal="center" vertical="top" wrapText="1" readingOrder="1"/>
      <protection locked="0"/>
    </xf>
    <xf numFmtId="0" fontId="36" fillId="0" borderId="57" xfId="0" applyFont="1" applyBorder="1" applyAlignment="1" applyProtection="1">
      <alignment horizontal="center" vertical="top" wrapText="1" readingOrder="1"/>
      <protection locked="0"/>
    </xf>
    <xf numFmtId="0" fontId="0" fillId="5" borderId="27" xfId="0" applyFill="1" applyBorder="1" applyAlignment="1" applyProtection="1">
      <alignment horizontal="left" vertical="top" wrapText="1"/>
      <protection locked="0"/>
    </xf>
    <xf numFmtId="166" fontId="36" fillId="5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5" borderId="27" xfId="0" applyFill="1" applyBorder="1" applyAlignment="1" applyProtection="1">
      <alignment horizontal="center" vertical="top" wrapText="1"/>
      <protection locked="0"/>
    </xf>
    <xf numFmtId="166" fontId="36" fillId="5" borderId="35" xfId="0" applyNumberFormat="1" applyFont="1" applyFill="1" applyBorder="1" applyAlignment="1" applyProtection="1">
      <alignment horizontal="center" vertical="top" wrapText="1" readingOrder="1"/>
      <protection locked="0"/>
    </xf>
    <xf numFmtId="166" fontId="36" fillId="5" borderId="39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5" borderId="27" xfId="0" applyFill="1" applyBorder="1" applyAlignment="1" applyProtection="1">
      <alignment horizontal="center" vertical="top" wrapText="1" readingOrder="1"/>
      <protection locked="0"/>
    </xf>
    <xf numFmtId="166" fontId="36" fillId="6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/>
  </cellXfs>
  <cellStyles count="5">
    <cellStyle name="Comma" xfId="1" builtinId="3"/>
    <cellStyle name="Comma [0]" xfId="4" builtinId="6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457200</xdr:colOff>
      <xdr:row>53</xdr:row>
      <xdr:rowOff>32620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772400" cy="9938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12</xdr:col>
      <xdr:colOff>457200</xdr:colOff>
      <xdr:row>106</xdr:row>
      <xdr:rowOff>10510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87000"/>
          <a:ext cx="7772400" cy="99165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12</xdr:col>
      <xdr:colOff>354436</xdr:colOff>
      <xdr:row>159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83500"/>
          <a:ext cx="7669636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12</xdr:col>
      <xdr:colOff>253746</xdr:colOff>
      <xdr:row>213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70500"/>
          <a:ext cx="7568946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127000</xdr:rowOff>
    </xdr:from>
    <xdr:to>
      <xdr:col>17</xdr:col>
      <xdr:colOff>1914525</xdr:colOff>
      <xdr:row>33</xdr:row>
      <xdr:rowOff>0</xdr:rowOff>
    </xdr:to>
    <xdr:sp macro="" textlink="">
      <xdr:nvSpPr>
        <xdr:cNvPr id="2" name="TextBox 1"/>
        <xdr:cNvSpPr txBox="1"/>
      </xdr:nvSpPr>
      <xdr:spPr>
        <a:xfrm>
          <a:off x="1" y="8013700"/>
          <a:ext cx="24469724" cy="753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Buxheti i Kuvendit të Republikës së Kosovës, i ndarë sipas Ligjit për Buxhetin e Republikës së Kosovës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për vitin 2021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Ligji nr.07/L-041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10.880.008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dhe atë sipas kategorive ekonomike në vijim: Pagat 7.671.249 € ,m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llra dhe shërbime 1.544.944€, shpenzime komunale 241.000 €, subvencione dhe transfere 140.000 € dhe shpenzime kapitale 1.282.815 €. Në buxhetin e Kuvendit të Republikës së Kosovës pjesën më të madhe të buxhetit e kanë pagat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70,5 %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,mallrat dhe shërbimet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14,19%,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kapitale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11,79%,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komunale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2,21% si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subvencionet dhe transferet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1.28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</a:t>
          </a:r>
          <a:r>
            <a:rPr lang="en-US" sz="36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isur nga vleresimi i përgjithshëm, del se niveli i realizimit të buxhetit të Kuvendit të Republikës së Kosovës për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kete periudhe te vitit 2021 eshte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1.795.346,98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ose </a:t>
          </a:r>
          <a:r>
            <a:rPr lang="en-US" sz="3600" b="1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64.86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buxhetit te ndar per tremujor.  Paraqitur neper kategori shpenzimet duken keshtue: Paga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1.313.091,03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Mallra dhe sherbime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168.103,20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shpenzime komunale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59.825,70</a:t>
          </a:r>
          <a:r>
            <a:rPr lang="en-US" sz="3600" b="0" i="0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 subvencione dhe transfere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nuk ka akoma shpenzime,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ndersa shpenzime kapitale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254.327,05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</a:t>
          </a:r>
        </a:p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Alokimi i fondeve është bërë nga Ministria e Financave, Punes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dhe Transfereve per vitit  2021 sipas planit te rrjdhes se parasë .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Në këtë raport  do të paraqiten në mënyrë të hollësishme shpenzimet  nga buxheti i Kuvendit për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tremujorin e parë te vitit 2021. </a:t>
          </a:r>
          <a:endParaRPr lang="en-US" sz="36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17</xdr:col>
      <xdr:colOff>266700</xdr:colOff>
      <xdr:row>33</xdr:row>
      <xdr:rowOff>88898</xdr:rowOff>
    </xdr:from>
    <xdr:ext cx="3990975" cy="264560"/>
    <xdr:sp macro="" textlink="">
      <xdr:nvSpPr>
        <xdr:cNvPr id="3" name="TextBox 2"/>
        <xdr:cNvSpPr txBox="1"/>
      </xdr:nvSpPr>
      <xdr:spPr>
        <a:xfrm>
          <a:off x="22821900" y="17129123"/>
          <a:ext cx="399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247650</xdr:colOff>
      <xdr:row>33</xdr:row>
      <xdr:rowOff>0</xdr:rowOff>
    </xdr:from>
    <xdr:ext cx="2457450" cy="264560"/>
    <xdr:sp macro="" textlink="">
      <xdr:nvSpPr>
        <xdr:cNvPr id="4" name="TextBox 3"/>
        <xdr:cNvSpPr txBox="1"/>
      </xdr:nvSpPr>
      <xdr:spPr>
        <a:xfrm>
          <a:off x="21336000" y="17040225"/>
          <a:ext cx="2457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200024</xdr:colOff>
      <xdr:row>35</xdr:row>
      <xdr:rowOff>76200</xdr:rowOff>
    </xdr:from>
    <xdr:to>
      <xdr:col>18</xdr:col>
      <xdr:colOff>28575</xdr:colOff>
      <xdr:row>42</xdr:row>
      <xdr:rowOff>286</xdr:rowOff>
    </xdr:to>
    <xdr:sp macro="" textlink="">
      <xdr:nvSpPr>
        <xdr:cNvPr id="5" name="TextBox 4"/>
        <xdr:cNvSpPr txBox="1"/>
      </xdr:nvSpPr>
      <xdr:spPr>
        <a:xfrm>
          <a:off x="200024" y="18278475"/>
          <a:ext cx="24403051" cy="3829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Pagave  merr pjesë ne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tremujor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1.313.091,03 o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se me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47,43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alokuar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  , dhe si të tilla janë të ndara në kater Programe: Anëtarët e Kuvendit 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675.594,67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533.743,69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, Stafi mbështetës Politik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92.806,51€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Komisioni i ndihmes shteterore 10.946,16€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shuma e shpenzuar ne këtë kategori për vitin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2021  është 1.313.091,03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shprehur në përqindje 100% e buxhetit  të ndarë për  tremujorin e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vitit 2021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ne këtë katgori .</a:t>
          </a:r>
          <a:endParaRPr lang="en-US" sz="2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16</xdr:col>
      <xdr:colOff>152400</xdr:colOff>
      <xdr:row>46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1240750" y="2386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266700</xdr:colOff>
      <xdr:row>44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21355050" y="2317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152398</xdr:colOff>
      <xdr:row>58</xdr:row>
      <xdr:rowOff>161925</xdr:rowOff>
    </xdr:from>
    <xdr:to>
      <xdr:col>18</xdr:col>
      <xdr:colOff>47625</xdr:colOff>
      <xdr:row>66</xdr:row>
      <xdr:rowOff>0</xdr:rowOff>
    </xdr:to>
    <xdr:sp macro="" textlink="">
      <xdr:nvSpPr>
        <xdr:cNvPr id="8" name="TextBox 7"/>
        <xdr:cNvSpPr txBox="1"/>
      </xdr:nvSpPr>
      <xdr:spPr>
        <a:xfrm>
          <a:off x="152398" y="28276550"/>
          <a:ext cx="24406227" cy="223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shpenzimeve komunale merr pjesë në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86.248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3,12%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për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tremujorin e parë te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vitit 2021  ,këto fonde janë të ndara në programin Administrata e Kuvendit dhe Komisioni i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ndihmes shteterore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Shuma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shpenzuar e buxhetit është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59.825,70 €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69,36 % e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buxhetit  te ndar per kete periudhë në Komunali.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95250</xdr:colOff>
      <xdr:row>69</xdr:row>
      <xdr:rowOff>31750</xdr:rowOff>
    </xdr:from>
    <xdr:to>
      <xdr:col>18</xdr:col>
      <xdr:colOff>19050</xdr:colOff>
      <xdr:row>78</xdr:row>
      <xdr:rowOff>0</xdr:rowOff>
    </xdr:to>
    <xdr:sp macro="" textlink="">
      <xdr:nvSpPr>
        <xdr:cNvPr id="9" name="TextBox 8"/>
        <xdr:cNvSpPr txBox="1"/>
      </xdr:nvSpPr>
      <xdr:spPr>
        <a:xfrm>
          <a:off x="95250" y="32473900"/>
          <a:ext cx="24498300" cy="305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Investimeve Kapitale merr pjesë në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alokuar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1.032.815€ 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37,32%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tremujorin e parë te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vitit 2021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këto fonde janë të ndara në programin Administrata e Kuvendit.  Shpenzime ne këtë kategori jane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254.327,05 € ose 24,62%  e buxhetit të alokuar ne këtë kategori.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152400</xdr:colOff>
      <xdr:row>80</xdr:row>
      <xdr:rowOff>95249</xdr:rowOff>
    </xdr:from>
    <xdr:to>
      <xdr:col>18</xdr:col>
      <xdr:colOff>0</xdr:colOff>
      <xdr:row>84</xdr:row>
      <xdr:rowOff>375227</xdr:rowOff>
    </xdr:to>
    <xdr:sp macro="" textlink="">
      <xdr:nvSpPr>
        <xdr:cNvPr id="10" name="TextBox 9"/>
        <xdr:cNvSpPr txBox="1"/>
      </xdr:nvSpPr>
      <xdr:spPr>
        <a:xfrm>
          <a:off x="152400" y="37566599"/>
          <a:ext cx="24422100" cy="39471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Subvencioneve dhe transfereve gjate kesaj periudhe nuk ka mjete te alokuara!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247649</xdr:colOff>
      <xdr:row>87</xdr:row>
      <xdr:rowOff>304800</xdr:rowOff>
    </xdr:from>
    <xdr:to>
      <xdr:col>18</xdr:col>
      <xdr:colOff>9524</xdr:colOff>
      <xdr:row>97</xdr:row>
      <xdr:rowOff>288</xdr:rowOff>
    </xdr:to>
    <xdr:sp macro="" textlink="">
      <xdr:nvSpPr>
        <xdr:cNvPr id="11" name="TextBox 10"/>
        <xdr:cNvSpPr txBox="1"/>
      </xdr:nvSpPr>
      <xdr:spPr>
        <a:xfrm>
          <a:off x="247649" y="43014900"/>
          <a:ext cx="24336375" cy="3114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142873</xdr:colOff>
      <xdr:row>43</xdr:row>
      <xdr:rowOff>190498</xdr:rowOff>
    </xdr:from>
    <xdr:to>
      <xdr:col>18</xdr:col>
      <xdr:colOff>47625</xdr:colOff>
      <xdr:row>54</xdr:row>
      <xdr:rowOff>375227</xdr:rowOff>
    </xdr:to>
    <xdr:sp macro="" textlink="">
      <xdr:nvSpPr>
        <xdr:cNvPr id="12" name="TextBox 11"/>
        <xdr:cNvSpPr txBox="1"/>
      </xdr:nvSpPr>
      <xdr:spPr>
        <a:xfrm>
          <a:off x="142873" y="22879048"/>
          <a:ext cx="24479252" cy="3851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Mallrave dhe Shërbimeve merr pjesë në buxhetin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335.800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12,13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tremujorin e parë te vitit 2021,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si të tilla janë të ndara në katër Programe: Anëtarët 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120.000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200.000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 Stafi mbështetës Politik 9.000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K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omisioni i ndihmes shteterore 6.800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 shkalla e shpenzimit të buxhetit në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këtë kategori per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kete periudhë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168.103,20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50,06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krahasuar  me 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ne 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të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</a:t>
          </a:r>
          <a:r>
            <a:rPr lang="en-US" sz="28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Mallra dhe sherbime .</a:t>
          </a:r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60" sqref="P16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72"/>
  <sheetViews>
    <sheetView topLeftCell="A58" zoomScaleNormal="100" workbookViewId="0">
      <selection activeCell="N18" sqref="N18"/>
    </sheetView>
  </sheetViews>
  <sheetFormatPr defaultRowHeight="15" x14ac:dyDescent="0.25"/>
  <cols>
    <col min="1" max="1" width="2.28515625" customWidth="1"/>
    <col min="2" max="2" width="0" hidden="1" customWidth="1"/>
    <col min="3" max="3" width="7.85546875" customWidth="1"/>
    <col min="4" max="4" width="6.5703125" hidden="1" customWidth="1"/>
    <col min="5" max="5" width="35.7109375" customWidth="1"/>
    <col min="6" max="6" width="15.42578125" hidden="1" customWidth="1"/>
    <col min="7" max="7" width="2.28515625" customWidth="1"/>
    <col min="8" max="8" width="21.7109375" customWidth="1"/>
    <col min="9" max="9" width="26" customWidth="1"/>
    <col min="10" max="10" width="5" customWidth="1"/>
    <col min="11" max="11" width="33.5703125" customWidth="1"/>
    <col min="12" max="12" width="1.42578125" customWidth="1"/>
    <col min="246" max="246" width="2.28515625" customWidth="1"/>
    <col min="247" max="247" width="0" hidden="1" customWidth="1"/>
    <col min="248" max="248" width="11.7109375" customWidth="1"/>
    <col min="249" max="249" width="19.42578125" customWidth="1"/>
    <col min="250" max="250" width="8.5703125" customWidth="1"/>
    <col min="251" max="251" width="1.28515625" customWidth="1"/>
    <col min="252" max="252" width="6.7109375" customWidth="1"/>
    <col min="253" max="253" width="11.140625" customWidth="1"/>
    <col min="254" max="254" width="7.5703125" customWidth="1"/>
    <col min="255" max="255" width="7" customWidth="1"/>
    <col min="256" max="256" width="6.5703125" customWidth="1"/>
    <col min="257" max="257" width="9.28515625" customWidth="1"/>
    <col min="258" max="258" width="7.42578125" customWidth="1"/>
    <col min="259" max="259" width="11.140625" customWidth="1"/>
    <col min="260" max="260" width="14.85546875" customWidth="1"/>
    <col min="261" max="261" width="18.5703125" customWidth="1"/>
    <col min="262" max="262" width="5" customWidth="1"/>
    <col min="263" max="263" width="0.85546875" customWidth="1"/>
    <col min="264" max="264" width="1.42578125" customWidth="1"/>
    <col min="502" max="502" width="2.28515625" customWidth="1"/>
    <col min="503" max="503" width="0" hidden="1" customWidth="1"/>
    <col min="504" max="504" width="11.7109375" customWidth="1"/>
    <col min="505" max="505" width="19.42578125" customWidth="1"/>
    <col min="506" max="506" width="8.5703125" customWidth="1"/>
    <col min="507" max="507" width="1.28515625" customWidth="1"/>
    <col min="508" max="508" width="6.7109375" customWidth="1"/>
    <col min="509" max="509" width="11.140625" customWidth="1"/>
    <col min="510" max="510" width="7.5703125" customWidth="1"/>
    <col min="511" max="511" width="7" customWidth="1"/>
    <col min="512" max="512" width="6.5703125" customWidth="1"/>
    <col min="513" max="513" width="9.28515625" customWidth="1"/>
    <col min="514" max="514" width="7.42578125" customWidth="1"/>
    <col min="515" max="515" width="11.140625" customWidth="1"/>
    <col min="516" max="516" width="14.85546875" customWidth="1"/>
    <col min="517" max="517" width="18.5703125" customWidth="1"/>
    <col min="518" max="518" width="5" customWidth="1"/>
    <col min="519" max="519" width="0.85546875" customWidth="1"/>
    <col min="520" max="520" width="1.42578125" customWidth="1"/>
    <col min="758" max="758" width="2.28515625" customWidth="1"/>
    <col min="759" max="759" width="0" hidden="1" customWidth="1"/>
    <col min="760" max="760" width="11.7109375" customWidth="1"/>
    <col min="761" max="761" width="19.42578125" customWidth="1"/>
    <col min="762" max="762" width="8.5703125" customWidth="1"/>
    <col min="763" max="763" width="1.28515625" customWidth="1"/>
    <col min="764" max="764" width="6.7109375" customWidth="1"/>
    <col min="765" max="765" width="11.140625" customWidth="1"/>
    <col min="766" max="766" width="7.5703125" customWidth="1"/>
    <col min="767" max="767" width="7" customWidth="1"/>
    <col min="768" max="768" width="6.5703125" customWidth="1"/>
    <col min="769" max="769" width="9.28515625" customWidth="1"/>
    <col min="770" max="770" width="7.42578125" customWidth="1"/>
    <col min="771" max="771" width="11.140625" customWidth="1"/>
    <col min="772" max="772" width="14.85546875" customWidth="1"/>
    <col min="773" max="773" width="18.5703125" customWidth="1"/>
    <col min="774" max="774" width="5" customWidth="1"/>
    <col min="775" max="775" width="0.85546875" customWidth="1"/>
    <col min="776" max="776" width="1.42578125" customWidth="1"/>
    <col min="1014" max="1014" width="2.28515625" customWidth="1"/>
    <col min="1015" max="1015" width="0" hidden="1" customWidth="1"/>
    <col min="1016" max="1016" width="11.7109375" customWidth="1"/>
    <col min="1017" max="1017" width="19.42578125" customWidth="1"/>
    <col min="1018" max="1018" width="8.5703125" customWidth="1"/>
    <col min="1019" max="1019" width="1.28515625" customWidth="1"/>
    <col min="1020" max="1020" width="6.7109375" customWidth="1"/>
    <col min="1021" max="1021" width="11.140625" customWidth="1"/>
    <col min="1022" max="1022" width="7.5703125" customWidth="1"/>
    <col min="1023" max="1023" width="7" customWidth="1"/>
    <col min="1024" max="1024" width="6.5703125" customWidth="1"/>
    <col min="1025" max="1025" width="9.28515625" customWidth="1"/>
    <col min="1026" max="1026" width="7.42578125" customWidth="1"/>
    <col min="1027" max="1027" width="11.140625" customWidth="1"/>
    <col min="1028" max="1028" width="14.85546875" customWidth="1"/>
    <col min="1029" max="1029" width="18.5703125" customWidth="1"/>
    <col min="1030" max="1030" width="5" customWidth="1"/>
    <col min="1031" max="1031" width="0.85546875" customWidth="1"/>
    <col min="1032" max="1032" width="1.42578125" customWidth="1"/>
    <col min="1270" max="1270" width="2.28515625" customWidth="1"/>
    <col min="1271" max="1271" width="0" hidden="1" customWidth="1"/>
    <col min="1272" max="1272" width="11.7109375" customWidth="1"/>
    <col min="1273" max="1273" width="19.42578125" customWidth="1"/>
    <col min="1274" max="1274" width="8.5703125" customWidth="1"/>
    <col min="1275" max="1275" width="1.28515625" customWidth="1"/>
    <col min="1276" max="1276" width="6.7109375" customWidth="1"/>
    <col min="1277" max="1277" width="11.140625" customWidth="1"/>
    <col min="1278" max="1278" width="7.5703125" customWidth="1"/>
    <col min="1279" max="1279" width="7" customWidth="1"/>
    <col min="1280" max="1280" width="6.5703125" customWidth="1"/>
    <col min="1281" max="1281" width="9.28515625" customWidth="1"/>
    <col min="1282" max="1282" width="7.42578125" customWidth="1"/>
    <col min="1283" max="1283" width="11.140625" customWidth="1"/>
    <col min="1284" max="1284" width="14.85546875" customWidth="1"/>
    <col min="1285" max="1285" width="18.5703125" customWidth="1"/>
    <col min="1286" max="1286" width="5" customWidth="1"/>
    <col min="1287" max="1287" width="0.85546875" customWidth="1"/>
    <col min="1288" max="1288" width="1.42578125" customWidth="1"/>
    <col min="1526" max="1526" width="2.28515625" customWidth="1"/>
    <col min="1527" max="1527" width="0" hidden="1" customWidth="1"/>
    <col min="1528" max="1528" width="11.7109375" customWidth="1"/>
    <col min="1529" max="1529" width="19.42578125" customWidth="1"/>
    <col min="1530" max="1530" width="8.5703125" customWidth="1"/>
    <col min="1531" max="1531" width="1.28515625" customWidth="1"/>
    <col min="1532" max="1532" width="6.7109375" customWidth="1"/>
    <col min="1533" max="1533" width="11.140625" customWidth="1"/>
    <col min="1534" max="1534" width="7.5703125" customWidth="1"/>
    <col min="1535" max="1535" width="7" customWidth="1"/>
    <col min="1536" max="1536" width="6.5703125" customWidth="1"/>
    <col min="1537" max="1537" width="9.28515625" customWidth="1"/>
    <col min="1538" max="1538" width="7.42578125" customWidth="1"/>
    <col min="1539" max="1539" width="11.140625" customWidth="1"/>
    <col min="1540" max="1540" width="14.85546875" customWidth="1"/>
    <col min="1541" max="1541" width="18.5703125" customWidth="1"/>
    <col min="1542" max="1542" width="5" customWidth="1"/>
    <col min="1543" max="1543" width="0.85546875" customWidth="1"/>
    <col min="1544" max="1544" width="1.42578125" customWidth="1"/>
    <col min="1782" max="1782" width="2.28515625" customWidth="1"/>
    <col min="1783" max="1783" width="0" hidden="1" customWidth="1"/>
    <col min="1784" max="1784" width="11.7109375" customWidth="1"/>
    <col min="1785" max="1785" width="19.42578125" customWidth="1"/>
    <col min="1786" max="1786" width="8.5703125" customWidth="1"/>
    <col min="1787" max="1787" width="1.28515625" customWidth="1"/>
    <col min="1788" max="1788" width="6.7109375" customWidth="1"/>
    <col min="1789" max="1789" width="11.140625" customWidth="1"/>
    <col min="1790" max="1790" width="7.5703125" customWidth="1"/>
    <col min="1791" max="1791" width="7" customWidth="1"/>
    <col min="1792" max="1792" width="6.5703125" customWidth="1"/>
    <col min="1793" max="1793" width="9.28515625" customWidth="1"/>
    <col min="1794" max="1794" width="7.42578125" customWidth="1"/>
    <col min="1795" max="1795" width="11.140625" customWidth="1"/>
    <col min="1796" max="1796" width="14.85546875" customWidth="1"/>
    <col min="1797" max="1797" width="18.5703125" customWidth="1"/>
    <col min="1798" max="1798" width="5" customWidth="1"/>
    <col min="1799" max="1799" width="0.85546875" customWidth="1"/>
    <col min="1800" max="1800" width="1.42578125" customWidth="1"/>
    <col min="2038" max="2038" width="2.28515625" customWidth="1"/>
    <col min="2039" max="2039" width="0" hidden="1" customWidth="1"/>
    <col min="2040" max="2040" width="11.7109375" customWidth="1"/>
    <col min="2041" max="2041" width="19.42578125" customWidth="1"/>
    <col min="2042" max="2042" width="8.5703125" customWidth="1"/>
    <col min="2043" max="2043" width="1.28515625" customWidth="1"/>
    <col min="2044" max="2044" width="6.7109375" customWidth="1"/>
    <col min="2045" max="2045" width="11.140625" customWidth="1"/>
    <col min="2046" max="2046" width="7.5703125" customWidth="1"/>
    <col min="2047" max="2047" width="7" customWidth="1"/>
    <col min="2048" max="2048" width="6.5703125" customWidth="1"/>
    <col min="2049" max="2049" width="9.28515625" customWidth="1"/>
    <col min="2050" max="2050" width="7.42578125" customWidth="1"/>
    <col min="2051" max="2051" width="11.140625" customWidth="1"/>
    <col min="2052" max="2052" width="14.85546875" customWidth="1"/>
    <col min="2053" max="2053" width="18.5703125" customWidth="1"/>
    <col min="2054" max="2054" width="5" customWidth="1"/>
    <col min="2055" max="2055" width="0.85546875" customWidth="1"/>
    <col min="2056" max="2056" width="1.42578125" customWidth="1"/>
    <col min="2294" max="2294" width="2.28515625" customWidth="1"/>
    <col min="2295" max="2295" width="0" hidden="1" customWidth="1"/>
    <col min="2296" max="2296" width="11.7109375" customWidth="1"/>
    <col min="2297" max="2297" width="19.42578125" customWidth="1"/>
    <col min="2298" max="2298" width="8.5703125" customWidth="1"/>
    <col min="2299" max="2299" width="1.28515625" customWidth="1"/>
    <col min="2300" max="2300" width="6.7109375" customWidth="1"/>
    <col min="2301" max="2301" width="11.140625" customWidth="1"/>
    <col min="2302" max="2302" width="7.5703125" customWidth="1"/>
    <col min="2303" max="2303" width="7" customWidth="1"/>
    <col min="2304" max="2304" width="6.5703125" customWidth="1"/>
    <col min="2305" max="2305" width="9.28515625" customWidth="1"/>
    <col min="2306" max="2306" width="7.42578125" customWidth="1"/>
    <col min="2307" max="2307" width="11.140625" customWidth="1"/>
    <col min="2308" max="2308" width="14.85546875" customWidth="1"/>
    <col min="2309" max="2309" width="18.5703125" customWidth="1"/>
    <col min="2310" max="2310" width="5" customWidth="1"/>
    <col min="2311" max="2311" width="0.85546875" customWidth="1"/>
    <col min="2312" max="2312" width="1.42578125" customWidth="1"/>
    <col min="2550" max="2550" width="2.28515625" customWidth="1"/>
    <col min="2551" max="2551" width="0" hidden="1" customWidth="1"/>
    <col min="2552" max="2552" width="11.7109375" customWidth="1"/>
    <col min="2553" max="2553" width="19.42578125" customWidth="1"/>
    <col min="2554" max="2554" width="8.5703125" customWidth="1"/>
    <col min="2555" max="2555" width="1.28515625" customWidth="1"/>
    <col min="2556" max="2556" width="6.7109375" customWidth="1"/>
    <col min="2557" max="2557" width="11.140625" customWidth="1"/>
    <col min="2558" max="2558" width="7.5703125" customWidth="1"/>
    <col min="2559" max="2559" width="7" customWidth="1"/>
    <col min="2560" max="2560" width="6.5703125" customWidth="1"/>
    <col min="2561" max="2561" width="9.28515625" customWidth="1"/>
    <col min="2562" max="2562" width="7.42578125" customWidth="1"/>
    <col min="2563" max="2563" width="11.140625" customWidth="1"/>
    <col min="2564" max="2564" width="14.85546875" customWidth="1"/>
    <col min="2565" max="2565" width="18.5703125" customWidth="1"/>
    <col min="2566" max="2566" width="5" customWidth="1"/>
    <col min="2567" max="2567" width="0.85546875" customWidth="1"/>
    <col min="2568" max="2568" width="1.42578125" customWidth="1"/>
    <col min="2806" max="2806" width="2.28515625" customWidth="1"/>
    <col min="2807" max="2807" width="0" hidden="1" customWidth="1"/>
    <col min="2808" max="2808" width="11.7109375" customWidth="1"/>
    <col min="2809" max="2809" width="19.42578125" customWidth="1"/>
    <col min="2810" max="2810" width="8.5703125" customWidth="1"/>
    <col min="2811" max="2811" width="1.28515625" customWidth="1"/>
    <col min="2812" max="2812" width="6.7109375" customWidth="1"/>
    <col min="2813" max="2813" width="11.140625" customWidth="1"/>
    <col min="2814" max="2814" width="7.5703125" customWidth="1"/>
    <col min="2815" max="2815" width="7" customWidth="1"/>
    <col min="2816" max="2816" width="6.5703125" customWidth="1"/>
    <col min="2817" max="2817" width="9.28515625" customWidth="1"/>
    <col min="2818" max="2818" width="7.42578125" customWidth="1"/>
    <col min="2819" max="2819" width="11.140625" customWidth="1"/>
    <col min="2820" max="2820" width="14.85546875" customWidth="1"/>
    <col min="2821" max="2821" width="18.5703125" customWidth="1"/>
    <col min="2822" max="2822" width="5" customWidth="1"/>
    <col min="2823" max="2823" width="0.85546875" customWidth="1"/>
    <col min="2824" max="2824" width="1.42578125" customWidth="1"/>
    <col min="3062" max="3062" width="2.28515625" customWidth="1"/>
    <col min="3063" max="3063" width="0" hidden="1" customWidth="1"/>
    <col min="3064" max="3064" width="11.7109375" customWidth="1"/>
    <col min="3065" max="3065" width="19.42578125" customWidth="1"/>
    <col min="3066" max="3066" width="8.5703125" customWidth="1"/>
    <col min="3067" max="3067" width="1.28515625" customWidth="1"/>
    <col min="3068" max="3068" width="6.7109375" customWidth="1"/>
    <col min="3069" max="3069" width="11.140625" customWidth="1"/>
    <col min="3070" max="3070" width="7.5703125" customWidth="1"/>
    <col min="3071" max="3071" width="7" customWidth="1"/>
    <col min="3072" max="3072" width="6.5703125" customWidth="1"/>
    <col min="3073" max="3073" width="9.28515625" customWidth="1"/>
    <col min="3074" max="3074" width="7.42578125" customWidth="1"/>
    <col min="3075" max="3075" width="11.140625" customWidth="1"/>
    <col min="3076" max="3076" width="14.85546875" customWidth="1"/>
    <col min="3077" max="3077" width="18.5703125" customWidth="1"/>
    <col min="3078" max="3078" width="5" customWidth="1"/>
    <col min="3079" max="3079" width="0.85546875" customWidth="1"/>
    <col min="3080" max="3080" width="1.42578125" customWidth="1"/>
    <col min="3318" max="3318" width="2.28515625" customWidth="1"/>
    <col min="3319" max="3319" width="0" hidden="1" customWidth="1"/>
    <col min="3320" max="3320" width="11.7109375" customWidth="1"/>
    <col min="3321" max="3321" width="19.42578125" customWidth="1"/>
    <col min="3322" max="3322" width="8.5703125" customWidth="1"/>
    <col min="3323" max="3323" width="1.28515625" customWidth="1"/>
    <col min="3324" max="3324" width="6.7109375" customWidth="1"/>
    <col min="3325" max="3325" width="11.140625" customWidth="1"/>
    <col min="3326" max="3326" width="7.5703125" customWidth="1"/>
    <col min="3327" max="3327" width="7" customWidth="1"/>
    <col min="3328" max="3328" width="6.5703125" customWidth="1"/>
    <col min="3329" max="3329" width="9.28515625" customWidth="1"/>
    <col min="3330" max="3330" width="7.42578125" customWidth="1"/>
    <col min="3331" max="3331" width="11.140625" customWidth="1"/>
    <col min="3332" max="3332" width="14.85546875" customWidth="1"/>
    <col min="3333" max="3333" width="18.5703125" customWidth="1"/>
    <col min="3334" max="3334" width="5" customWidth="1"/>
    <col min="3335" max="3335" width="0.85546875" customWidth="1"/>
    <col min="3336" max="3336" width="1.42578125" customWidth="1"/>
    <col min="3574" max="3574" width="2.28515625" customWidth="1"/>
    <col min="3575" max="3575" width="0" hidden="1" customWidth="1"/>
    <col min="3576" max="3576" width="11.7109375" customWidth="1"/>
    <col min="3577" max="3577" width="19.42578125" customWidth="1"/>
    <col min="3578" max="3578" width="8.5703125" customWidth="1"/>
    <col min="3579" max="3579" width="1.28515625" customWidth="1"/>
    <col min="3580" max="3580" width="6.7109375" customWidth="1"/>
    <col min="3581" max="3581" width="11.140625" customWidth="1"/>
    <col min="3582" max="3582" width="7.5703125" customWidth="1"/>
    <col min="3583" max="3583" width="7" customWidth="1"/>
    <col min="3584" max="3584" width="6.5703125" customWidth="1"/>
    <col min="3585" max="3585" width="9.28515625" customWidth="1"/>
    <col min="3586" max="3586" width="7.42578125" customWidth="1"/>
    <col min="3587" max="3587" width="11.140625" customWidth="1"/>
    <col min="3588" max="3588" width="14.85546875" customWidth="1"/>
    <col min="3589" max="3589" width="18.5703125" customWidth="1"/>
    <col min="3590" max="3590" width="5" customWidth="1"/>
    <col min="3591" max="3591" width="0.85546875" customWidth="1"/>
    <col min="3592" max="3592" width="1.42578125" customWidth="1"/>
    <col min="3830" max="3830" width="2.28515625" customWidth="1"/>
    <col min="3831" max="3831" width="0" hidden="1" customWidth="1"/>
    <col min="3832" max="3832" width="11.7109375" customWidth="1"/>
    <col min="3833" max="3833" width="19.42578125" customWidth="1"/>
    <col min="3834" max="3834" width="8.5703125" customWidth="1"/>
    <col min="3835" max="3835" width="1.28515625" customWidth="1"/>
    <col min="3836" max="3836" width="6.7109375" customWidth="1"/>
    <col min="3837" max="3837" width="11.140625" customWidth="1"/>
    <col min="3838" max="3838" width="7.5703125" customWidth="1"/>
    <col min="3839" max="3839" width="7" customWidth="1"/>
    <col min="3840" max="3840" width="6.5703125" customWidth="1"/>
    <col min="3841" max="3841" width="9.28515625" customWidth="1"/>
    <col min="3842" max="3842" width="7.42578125" customWidth="1"/>
    <col min="3843" max="3843" width="11.140625" customWidth="1"/>
    <col min="3844" max="3844" width="14.85546875" customWidth="1"/>
    <col min="3845" max="3845" width="18.5703125" customWidth="1"/>
    <col min="3846" max="3846" width="5" customWidth="1"/>
    <col min="3847" max="3847" width="0.85546875" customWidth="1"/>
    <col min="3848" max="3848" width="1.42578125" customWidth="1"/>
    <col min="4086" max="4086" width="2.28515625" customWidth="1"/>
    <col min="4087" max="4087" width="0" hidden="1" customWidth="1"/>
    <col min="4088" max="4088" width="11.7109375" customWidth="1"/>
    <col min="4089" max="4089" width="19.42578125" customWidth="1"/>
    <col min="4090" max="4090" width="8.5703125" customWidth="1"/>
    <col min="4091" max="4091" width="1.28515625" customWidth="1"/>
    <col min="4092" max="4092" width="6.7109375" customWidth="1"/>
    <col min="4093" max="4093" width="11.140625" customWidth="1"/>
    <col min="4094" max="4094" width="7.5703125" customWidth="1"/>
    <col min="4095" max="4095" width="7" customWidth="1"/>
    <col min="4096" max="4096" width="6.5703125" customWidth="1"/>
    <col min="4097" max="4097" width="9.28515625" customWidth="1"/>
    <col min="4098" max="4098" width="7.42578125" customWidth="1"/>
    <col min="4099" max="4099" width="11.140625" customWidth="1"/>
    <col min="4100" max="4100" width="14.85546875" customWidth="1"/>
    <col min="4101" max="4101" width="18.5703125" customWidth="1"/>
    <col min="4102" max="4102" width="5" customWidth="1"/>
    <col min="4103" max="4103" width="0.85546875" customWidth="1"/>
    <col min="4104" max="4104" width="1.42578125" customWidth="1"/>
    <col min="4342" max="4342" width="2.28515625" customWidth="1"/>
    <col min="4343" max="4343" width="0" hidden="1" customWidth="1"/>
    <col min="4344" max="4344" width="11.7109375" customWidth="1"/>
    <col min="4345" max="4345" width="19.42578125" customWidth="1"/>
    <col min="4346" max="4346" width="8.5703125" customWidth="1"/>
    <col min="4347" max="4347" width="1.28515625" customWidth="1"/>
    <col min="4348" max="4348" width="6.7109375" customWidth="1"/>
    <col min="4349" max="4349" width="11.140625" customWidth="1"/>
    <col min="4350" max="4350" width="7.5703125" customWidth="1"/>
    <col min="4351" max="4351" width="7" customWidth="1"/>
    <col min="4352" max="4352" width="6.5703125" customWidth="1"/>
    <col min="4353" max="4353" width="9.28515625" customWidth="1"/>
    <col min="4354" max="4354" width="7.42578125" customWidth="1"/>
    <col min="4355" max="4355" width="11.140625" customWidth="1"/>
    <col min="4356" max="4356" width="14.85546875" customWidth="1"/>
    <col min="4357" max="4357" width="18.5703125" customWidth="1"/>
    <col min="4358" max="4358" width="5" customWidth="1"/>
    <col min="4359" max="4359" width="0.85546875" customWidth="1"/>
    <col min="4360" max="4360" width="1.42578125" customWidth="1"/>
    <col min="4598" max="4598" width="2.28515625" customWidth="1"/>
    <col min="4599" max="4599" width="0" hidden="1" customWidth="1"/>
    <col min="4600" max="4600" width="11.7109375" customWidth="1"/>
    <col min="4601" max="4601" width="19.42578125" customWidth="1"/>
    <col min="4602" max="4602" width="8.5703125" customWidth="1"/>
    <col min="4603" max="4603" width="1.28515625" customWidth="1"/>
    <col min="4604" max="4604" width="6.7109375" customWidth="1"/>
    <col min="4605" max="4605" width="11.140625" customWidth="1"/>
    <col min="4606" max="4606" width="7.5703125" customWidth="1"/>
    <col min="4607" max="4607" width="7" customWidth="1"/>
    <col min="4608" max="4608" width="6.5703125" customWidth="1"/>
    <col min="4609" max="4609" width="9.28515625" customWidth="1"/>
    <col min="4610" max="4610" width="7.42578125" customWidth="1"/>
    <col min="4611" max="4611" width="11.140625" customWidth="1"/>
    <col min="4612" max="4612" width="14.85546875" customWidth="1"/>
    <col min="4613" max="4613" width="18.5703125" customWidth="1"/>
    <col min="4614" max="4614" width="5" customWidth="1"/>
    <col min="4615" max="4615" width="0.85546875" customWidth="1"/>
    <col min="4616" max="4616" width="1.42578125" customWidth="1"/>
    <col min="4854" max="4854" width="2.28515625" customWidth="1"/>
    <col min="4855" max="4855" width="0" hidden="1" customWidth="1"/>
    <col min="4856" max="4856" width="11.7109375" customWidth="1"/>
    <col min="4857" max="4857" width="19.42578125" customWidth="1"/>
    <col min="4858" max="4858" width="8.5703125" customWidth="1"/>
    <col min="4859" max="4859" width="1.28515625" customWidth="1"/>
    <col min="4860" max="4860" width="6.7109375" customWidth="1"/>
    <col min="4861" max="4861" width="11.140625" customWidth="1"/>
    <col min="4862" max="4862" width="7.5703125" customWidth="1"/>
    <col min="4863" max="4863" width="7" customWidth="1"/>
    <col min="4864" max="4864" width="6.5703125" customWidth="1"/>
    <col min="4865" max="4865" width="9.28515625" customWidth="1"/>
    <col min="4866" max="4866" width="7.42578125" customWidth="1"/>
    <col min="4867" max="4867" width="11.140625" customWidth="1"/>
    <col min="4868" max="4868" width="14.85546875" customWidth="1"/>
    <col min="4869" max="4869" width="18.5703125" customWidth="1"/>
    <col min="4870" max="4870" width="5" customWidth="1"/>
    <col min="4871" max="4871" width="0.85546875" customWidth="1"/>
    <col min="4872" max="4872" width="1.42578125" customWidth="1"/>
    <col min="5110" max="5110" width="2.28515625" customWidth="1"/>
    <col min="5111" max="5111" width="0" hidden="1" customWidth="1"/>
    <col min="5112" max="5112" width="11.7109375" customWidth="1"/>
    <col min="5113" max="5113" width="19.42578125" customWidth="1"/>
    <col min="5114" max="5114" width="8.5703125" customWidth="1"/>
    <col min="5115" max="5115" width="1.28515625" customWidth="1"/>
    <col min="5116" max="5116" width="6.7109375" customWidth="1"/>
    <col min="5117" max="5117" width="11.140625" customWidth="1"/>
    <col min="5118" max="5118" width="7.5703125" customWidth="1"/>
    <col min="5119" max="5119" width="7" customWidth="1"/>
    <col min="5120" max="5120" width="6.5703125" customWidth="1"/>
    <col min="5121" max="5121" width="9.28515625" customWidth="1"/>
    <col min="5122" max="5122" width="7.42578125" customWidth="1"/>
    <col min="5123" max="5123" width="11.140625" customWidth="1"/>
    <col min="5124" max="5124" width="14.85546875" customWidth="1"/>
    <col min="5125" max="5125" width="18.5703125" customWidth="1"/>
    <col min="5126" max="5126" width="5" customWidth="1"/>
    <col min="5127" max="5127" width="0.85546875" customWidth="1"/>
    <col min="5128" max="5128" width="1.42578125" customWidth="1"/>
    <col min="5366" max="5366" width="2.28515625" customWidth="1"/>
    <col min="5367" max="5367" width="0" hidden="1" customWidth="1"/>
    <col min="5368" max="5368" width="11.7109375" customWidth="1"/>
    <col min="5369" max="5369" width="19.42578125" customWidth="1"/>
    <col min="5370" max="5370" width="8.5703125" customWidth="1"/>
    <col min="5371" max="5371" width="1.28515625" customWidth="1"/>
    <col min="5372" max="5372" width="6.7109375" customWidth="1"/>
    <col min="5373" max="5373" width="11.140625" customWidth="1"/>
    <col min="5374" max="5374" width="7.5703125" customWidth="1"/>
    <col min="5375" max="5375" width="7" customWidth="1"/>
    <col min="5376" max="5376" width="6.5703125" customWidth="1"/>
    <col min="5377" max="5377" width="9.28515625" customWidth="1"/>
    <col min="5378" max="5378" width="7.42578125" customWidth="1"/>
    <col min="5379" max="5379" width="11.140625" customWidth="1"/>
    <col min="5380" max="5380" width="14.85546875" customWidth="1"/>
    <col min="5381" max="5381" width="18.5703125" customWidth="1"/>
    <col min="5382" max="5382" width="5" customWidth="1"/>
    <col min="5383" max="5383" width="0.85546875" customWidth="1"/>
    <col min="5384" max="5384" width="1.42578125" customWidth="1"/>
    <col min="5622" max="5622" width="2.28515625" customWidth="1"/>
    <col min="5623" max="5623" width="0" hidden="1" customWidth="1"/>
    <col min="5624" max="5624" width="11.7109375" customWidth="1"/>
    <col min="5625" max="5625" width="19.42578125" customWidth="1"/>
    <col min="5626" max="5626" width="8.5703125" customWidth="1"/>
    <col min="5627" max="5627" width="1.28515625" customWidth="1"/>
    <col min="5628" max="5628" width="6.7109375" customWidth="1"/>
    <col min="5629" max="5629" width="11.140625" customWidth="1"/>
    <col min="5630" max="5630" width="7.5703125" customWidth="1"/>
    <col min="5631" max="5631" width="7" customWidth="1"/>
    <col min="5632" max="5632" width="6.5703125" customWidth="1"/>
    <col min="5633" max="5633" width="9.28515625" customWidth="1"/>
    <col min="5634" max="5634" width="7.42578125" customWidth="1"/>
    <col min="5635" max="5635" width="11.140625" customWidth="1"/>
    <col min="5636" max="5636" width="14.85546875" customWidth="1"/>
    <col min="5637" max="5637" width="18.5703125" customWidth="1"/>
    <col min="5638" max="5638" width="5" customWidth="1"/>
    <col min="5639" max="5639" width="0.85546875" customWidth="1"/>
    <col min="5640" max="5640" width="1.42578125" customWidth="1"/>
    <col min="5878" max="5878" width="2.28515625" customWidth="1"/>
    <col min="5879" max="5879" width="0" hidden="1" customWidth="1"/>
    <col min="5880" max="5880" width="11.7109375" customWidth="1"/>
    <col min="5881" max="5881" width="19.42578125" customWidth="1"/>
    <col min="5882" max="5882" width="8.5703125" customWidth="1"/>
    <col min="5883" max="5883" width="1.28515625" customWidth="1"/>
    <col min="5884" max="5884" width="6.7109375" customWidth="1"/>
    <col min="5885" max="5885" width="11.140625" customWidth="1"/>
    <col min="5886" max="5886" width="7.5703125" customWidth="1"/>
    <col min="5887" max="5887" width="7" customWidth="1"/>
    <col min="5888" max="5888" width="6.5703125" customWidth="1"/>
    <col min="5889" max="5889" width="9.28515625" customWidth="1"/>
    <col min="5890" max="5890" width="7.42578125" customWidth="1"/>
    <col min="5891" max="5891" width="11.140625" customWidth="1"/>
    <col min="5892" max="5892" width="14.85546875" customWidth="1"/>
    <col min="5893" max="5893" width="18.5703125" customWidth="1"/>
    <col min="5894" max="5894" width="5" customWidth="1"/>
    <col min="5895" max="5895" width="0.85546875" customWidth="1"/>
    <col min="5896" max="5896" width="1.42578125" customWidth="1"/>
    <col min="6134" max="6134" width="2.28515625" customWidth="1"/>
    <col min="6135" max="6135" width="0" hidden="1" customWidth="1"/>
    <col min="6136" max="6136" width="11.7109375" customWidth="1"/>
    <col min="6137" max="6137" width="19.42578125" customWidth="1"/>
    <col min="6138" max="6138" width="8.5703125" customWidth="1"/>
    <col min="6139" max="6139" width="1.28515625" customWidth="1"/>
    <col min="6140" max="6140" width="6.7109375" customWidth="1"/>
    <col min="6141" max="6141" width="11.140625" customWidth="1"/>
    <col min="6142" max="6142" width="7.5703125" customWidth="1"/>
    <col min="6143" max="6143" width="7" customWidth="1"/>
    <col min="6144" max="6144" width="6.5703125" customWidth="1"/>
    <col min="6145" max="6145" width="9.28515625" customWidth="1"/>
    <col min="6146" max="6146" width="7.42578125" customWidth="1"/>
    <col min="6147" max="6147" width="11.140625" customWidth="1"/>
    <col min="6148" max="6148" width="14.85546875" customWidth="1"/>
    <col min="6149" max="6149" width="18.5703125" customWidth="1"/>
    <col min="6150" max="6150" width="5" customWidth="1"/>
    <col min="6151" max="6151" width="0.85546875" customWidth="1"/>
    <col min="6152" max="6152" width="1.42578125" customWidth="1"/>
    <col min="6390" max="6390" width="2.28515625" customWidth="1"/>
    <col min="6391" max="6391" width="0" hidden="1" customWidth="1"/>
    <col min="6392" max="6392" width="11.7109375" customWidth="1"/>
    <col min="6393" max="6393" width="19.42578125" customWidth="1"/>
    <col min="6394" max="6394" width="8.5703125" customWidth="1"/>
    <col min="6395" max="6395" width="1.28515625" customWidth="1"/>
    <col min="6396" max="6396" width="6.7109375" customWidth="1"/>
    <col min="6397" max="6397" width="11.140625" customWidth="1"/>
    <col min="6398" max="6398" width="7.5703125" customWidth="1"/>
    <col min="6399" max="6399" width="7" customWidth="1"/>
    <col min="6400" max="6400" width="6.5703125" customWidth="1"/>
    <col min="6401" max="6401" width="9.28515625" customWidth="1"/>
    <col min="6402" max="6402" width="7.42578125" customWidth="1"/>
    <col min="6403" max="6403" width="11.140625" customWidth="1"/>
    <col min="6404" max="6404" width="14.85546875" customWidth="1"/>
    <col min="6405" max="6405" width="18.5703125" customWidth="1"/>
    <col min="6406" max="6406" width="5" customWidth="1"/>
    <col min="6407" max="6407" width="0.85546875" customWidth="1"/>
    <col min="6408" max="6408" width="1.42578125" customWidth="1"/>
    <col min="6646" max="6646" width="2.28515625" customWidth="1"/>
    <col min="6647" max="6647" width="0" hidden="1" customWidth="1"/>
    <col min="6648" max="6648" width="11.7109375" customWidth="1"/>
    <col min="6649" max="6649" width="19.42578125" customWidth="1"/>
    <col min="6650" max="6650" width="8.5703125" customWidth="1"/>
    <col min="6651" max="6651" width="1.28515625" customWidth="1"/>
    <col min="6652" max="6652" width="6.7109375" customWidth="1"/>
    <col min="6653" max="6653" width="11.140625" customWidth="1"/>
    <col min="6654" max="6654" width="7.5703125" customWidth="1"/>
    <col min="6655" max="6655" width="7" customWidth="1"/>
    <col min="6656" max="6656" width="6.5703125" customWidth="1"/>
    <col min="6657" max="6657" width="9.28515625" customWidth="1"/>
    <col min="6658" max="6658" width="7.42578125" customWidth="1"/>
    <col min="6659" max="6659" width="11.140625" customWidth="1"/>
    <col min="6660" max="6660" width="14.85546875" customWidth="1"/>
    <col min="6661" max="6661" width="18.5703125" customWidth="1"/>
    <col min="6662" max="6662" width="5" customWidth="1"/>
    <col min="6663" max="6663" width="0.85546875" customWidth="1"/>
    <col min="6664" max="6664" width="1.42578125" customWidth="1"/>
    <col min="6902" max="6902" width="2.28515625" customWidth="1"/>
    <col min="6903" max="6903" width="0" hidden="1" customWidth="1"/>
    <col min="6904" max="6904" width="11.7109375" customWidth="1"/>
    <col min="6905" max="6905" width="19.42578125" customWidth="1"/>
    <col min="6906" max="6906" width="8.5703125" customWidth="1"/>
    <col min="6907" max="6907" width="1.28515625" customWidth="1"/>
    <col min="6908" max="6908" width="6.7109375" customWidth="1"/>
    <col min="6909" max="6909" width="11.140625" customWidth="1"/>
    <col min="6910" max="6910" width="7.5703125" customWidth="1"/>
    <col min="6911" max="6911" width="7" customWidth="1"/>
    <col min="6912" max="6912" width="6.5703125" customWidth="1"/>
    <col min="6913" max="6913" width="9.28515625" customWidth="1"/>
    <col min="6914" max="6914" width="7.42578125" customWidth="1"/>
    <col min="6915" max="6915" width="11.140625" customWidth="1"/>
    <col min="6916" max="6916" width="14.85546875" customWidth="1"/>
    <col min="6917" max="6917" width="18.5703125" customWidth="1"/>
    <col min="6918" max="6918" width="5" customWidth="1"/>
    <col min="6919" max="6919" width="0.85546875" customWidth="1"/>
    <col min="6920" max="6920" width="1.42578125" customWidth="1"/>
    <col min="7158" max="7158" width="2.28515625" customWidth="1"/>
    <col min="7159" max="7159" width="0" hidden="1" customWidth="1"/>
    <col min="7160" max="7160" width="11.7109375" customWidth="1"/>
    <col min="7161" max="7161" width="19.42578125" customWidth="1"/>
    <col min="7162" max="7162" width="8.5703125" customWidth="1"/>
    <col min="7163" max="7163" width="1.28515625" customWidth="1"/>
    <col min="7164" max="7164" width="6.7109375" customWidth="1"/>
    <col min="7165" max="7165" width="11.140625" customWidth="1"/>
    <col min="7166" max="7166" width="7.5703125" customWidth="1"/>
    <col min="7167" max="7167" width="7" customWidth="1"/>
    <col min="7168" max="7168" width="6.5703125" customWidth="1"/>
    <col min="7169" max="7169" width="9.28515625" customWidth="1"/>
    <col min="7170" max="7170" width="7.42578125" customWidth="1"/>
    <col min="7171" max="7171" width="11.140625" customWidth="1"/>
    <col min="7172" max="7172" width="14.85546875" customWidth="1"/>
    <col min="7173" max="7173" width="18.5703125" customWidth="1"/>
    <col min="7174" max="7174" width="5" customWidth="1"/>
    <col min="7175" max="7175" width="0.85546875" customWidth="1"/>
    <col min="7176" max="7176" width="1.42578125" customWidth="1"/>
    <col min="7414" max="7414" width="2.28515625" customWidth="1"/>
    <col min="7415" max="7415" width="0" hidden="1" customWidth="1"/>
    <col min="7416" max="7416" width="11.7109375" customWidth="1"/>
    <col min="7417" max="7417" width="19.42578125" customWidth="1"/>
    <col min="7418" max="7418" width="8.5703125" customWidth="1"/>
    <col min="7419" max="7419" width="1.28515625" customWidth="1"/>
    <col min="7420" max="7420" width="6.7109375" customWidth="1"/>
    <col min="7421" max="7421" width="11.140625" customWidth="1"/>
    <col min="7422" max="7422" width="7.5703125" customWidth="1"/>
    <col min="7423" max="7423" width="7" customWidth="1"/>
    <col min="7424" max="7424" width="6.5703125" customWidth="1"/>
    <col min="7425" max="7425" width="9.28515625" customWidth="1"/>
    <col min="7426" max="7426" width="7.42578125" customWidth="1"/>
    <col min="7427" max="7427" width="11.140625" customWidth="1"/>
    <col min="7428" max="7428" width="14.85546875" customWidth="1"/>
    <col min="7429" max="7429" width="18.5703125" customWidth="1"/>
    <col min="7430" max="7430" width="5" customWidth="1"/>
    <col min="7431" max="7431" width="0.85546875" customWidth="1"/>
    <col min="7432" max="7432" width="1.42578125" customWidth="1"/>
    <col min="7670" max="7670" width="2.28515625" customWidth="1"/>
    <col min="7671" max="7671" width="0" hidden="1" customWidth="1"/>
    <col min="7672" max="7672" width="11.7109375" customWidth="1"/>
    <col min="7673" max="7673" width="19.42578125" customWidth="1"/>
    <col min="7674" max="7674" width="8.5703125" customWidth="1"/>
    <col min="7675" max="7675" width="1.28515625" customWidth="1"/>
    <col min="7676" max="7676" width="6.7109375" customWidth="1"/>
    <col min="7677" max="7677" width="11.140625" customWidth="1"/>
    <col min="7678" max="7678" width="7.5703125" customWidth="1"/>
    <col min="7679" max="7679" width="7" customWidth="1"/>
    <col min="7680" max="7680" width="6.5703125" customWidth="1"/>
    <col min="7681" max="7681" width="9.28515625" customWidth="1"/>
    <col min="7682" max="7682" width="7.42578125" customWidth="1"/>
    <col min="7683" max="7683" width="11.140625" customWidth="1"/>
    <col min="7684" max="7684" width="14.85546875" customWidth="1"/>
    <col min="7685" max="7685" width="18.5703125" customWidth="1"/>
    <col min="7686" max="7686" width="5" customWidth="1"/>
    <col min="7687" max="7687" width="0.85546875" customWidth="1"/>
    <col min="7688" max="7688" width="1.42578125" customWidth="1"/>
    <col min="7926" max="7926" width="2.28515625" customWidth="1"/>
    <col min="7927" max="7927" width="0" hidden="1" customWidth="1"/>
    <col min="7928" max="7928" width="11.7109375" customWidth="1"/>
    <col min="7929" max="7929" width="19.42578125" customWidth="1"/>
    <col min="7930" max="7930" width="8.5703125" customWidth="1"/>
    <col min="7931" max="7931" width="1.28515625" customWidth="1"/>
    <col min="7932" max="7932" width="6.7109375" customWidth="1"/>
    <col min="7933" max="7933" width="11.140625" customWidth="1"/>
    <col min="7934" max="7934" width="7.5703125" customWidth="1"/>
    <col min="7935" max="7935" width="7" customWidth="1"/>
    <col min="7936" max="7936" width="6.5703125" customWidth="1"/>
    <col min="7937" max="7937" width="9.28515625" customWidth="1"/>
    <col min="7938" max="7938" width="7.42578125" customWidth="1"/>
    <col min="7939" max="7939" width="11.140625" customWidth="1"/>
    <col min="7940" max="7940" width="14.85546875" customWidth="1"/>
    <col min="7941" max="7941" width="18.5703125" customWidth="1"/>
    <col min="7942" max="7942" width="5" customWidth="1"/>
    <col min="7943" max="7943" width="0.85546875" customWidth="1"/>
    <col min="7944" max="7944" width="1.42578125" customWidth="1"/>
    <col min="8182" max="8182" width="2.28515625" customWidth="1"/>
    <col min="8183" max="8183" width="0" hidden="1" customWidth="1"/>
    <col min="8184" max="8184" width="11.7109375" customWidth="1"/>
    <col min="8185" max="8185" width="19.42578125" customWidth="1"/>
    <col min="8186" max="8186" width="8.5703125" customWidth="1"/>
    <col min="8187" max="8187" width="1.28515625" customWidth="1"/>
    <col min="8188" max="8188" width="6.7109375" customWidth="1"/>
    <col min="8189" max="8189" width="11.140625" customWidth="1"/>
    <col min="8190" max="8190" width="7.5703125" customWidth="1"/>
    <col min="8191" max="8191" width="7" customWidth="1"/>
    <col min="8192" max="8192" width="6.5703125" customWidth="1"/>
    <col min="8193" max="8193" width="9.28515625" customWidth="1"/>
    <col min="8194" max="8194" width="7.42578125" customWidth="1"/>
    <col min="8195" max="8195" width="11.140625" customWidth="1"/>
    <col min="8196" max="8196" width="14.85546875" customWidth="1"/>
    <col min="8197" max="8197" width="18.5703125" customWidth="1"/>
    <col min="8198" max="8198" width="5" customWidth="1"/>
    <col min="8199" max="8199" width="0.85546875" customWidth="1"/>
    <col min="8200" max="8200" width="1.42578125" customWidth="1"/>
    <col min="8438" max="8438" width="2.28515625" customWidth="1"/>
    <col min="8439" max="8439" width="0" hidden="1" customWidth="1"/>
    <col min="8440" max="8440" width="11.7109375" customWidth="1"/>
    <col min="8441" max="8441" width="19.42578125" customWidth="1"/>
    <col min="8442" max="8442" width="8.5703125" customWidth="1"/>
    <col min="8443" max="8443" width="1.28515625" customWidth="1"/>
    <col min="8444" max="8444" width="6.7109375" customWidth="1"/>
    <col min="8445" max="8445" width="11.140625" customWidth="1"/>
    <col min="8446" max="8446" width="7.5703125" customWidth="1"/>
    <col min="8447" max="8447" width="7" customWidth="1"/>
    <col min="8448" max="8448" width="6.5703125" customWidth="1"/>
    <col min="8449" max="8449" width="9.28515625" customWidth="1"/>
    <col min="8450" max="8450" width="7.42578125" customWidth="1"/>
    <col min="8451" max="8451" width="11.140625" customWidth="1"/>
    <col min="8452" max="8452" width="14.85546875" customWidth="1"/>
    <col min="8453" max="8453" width="18.5703125" customWidth="1"/>
    <col min="8454" max="8454" width="5" customWidth="1"/>
    <col min="8455" max="8455" width="0.85546875" customWidth="1"/>
    <col min="8456" max="8456" width="1.42578125" customWidth="1"/>
    <col min="8694" max="8694" width="2.28515625" customWidth="1"/>
    <col min="8695" max="8695" width="0" hidden="1" customWidth="1"/>
    <col min="8696" max="8696" width="11.7109375" customWidth="1"/>
    <col min="8697" max="8697" width="19.42578125" customWidth="1"/>
    <col min="8698" max="8698" width="8.5703125" customWidth="1"/>
    <col min="8699" max="8699" width="1.28515625" customWidth="1"/>
    <col min="8700" max="8700" width="6.7109375" customWidth="1"/>
    <col min="8701" max="8701" width="11.140625" customWidth="1"/>
    <col min="8702" max="8702" width="7.5703125" customWidth="1"/>
    <col min="8703" max="8703" width="7" customWidth="1"/>
    <col min="8704" max="8704" width="6.5703125" customWidth="1"/>
    <col min="8705" max="8705" width="9.28515625" customWidth="1"/>
    <col min="8706" max="8706" width="7.42578125" customWidth="1"/>
    <col min="8707" max="8707" width="11.140625" customWidth="1"/>
    <col min="8708" max="8708" width="14.85546875" customWidth="1"/>
    <col min="8709" max="8709" width="18.5703125" customWidth="1"/>
    <col min="8710" max="8710" width="5" customWidth="1"/>
    <col min="8711" max="8711" width="0.85546875" customWidth="1"/>
    <col min="8712" max="8712" width="1.42578125" customWidth="1"/>
    <col min="8950" max="8950" width="2.28515625" customWidth="1"/>
    <col min="8951" max="8951" width="0" hidden="1" customWidth="1"/>
    <col min="8952" max="8952" width="11.7109375" customWidth="1"/>
    <col min="8953" max="8953" width="19.42578125" customWidth="1"/>
    <col min="8954" max="8954" width="8.5703125" customWidth="1"/>
    <col min="8955" max="8955" width="1.28515625" customWidth="1"/>
    <col min="8956" max="8956" width="6.7109375" customWidth="1"/>
    <col min="8957" max="8957" width="11.140625" customWidth="1"/>
    <col min="8958" max="8958" width="7.5703125" customWidth="1"/>
    <col min="8959" max="8959" width="7" customWidth="1"/>
    <col min="8960" max="8960" width="6.5703125" customWidth="1"/>
    <col min="8961" max="8961" width="9.28515625" customWidth="1"/>
    <col min="8962" max="8962" width="7.42578125" customWidth="1"/>
    <col min="8963" max="8963" width="11.140625" customWidth="1"/>
    <col min="8964" max="8964" width="14.85546875" customWidth="1"/>
    <col min="8965" max="8965" width="18.5703125" customWidth="1"/>
    <col min="8966" max="8966" width="5" customWidth="1"/>
    <col min="8967" max="8967" width="0.85546875" customWidth="1"/>
    <col min="8968" max="8968" width="1.42578125" customWidth="1"/>
    <col min="9206" max="9206" width="2.28515625" customWidth="1"/>
    <col min="9207" max="9207" width="0" hidden="1" customWidth="1"/>
    <col min="9208" max="9208" width="11.7109375" customWidth="1"/>
    <col min="9209" max="9209" width="19.42578125" customWidth="1"/>
    <col min="9210" max="9210" width="8.5703125" customWidth="1"/>
    <col min="9211" max="9211" width="1.28515625" customWidth="1"/>
    <col min="9212" max="9212" width="6.7109375" customWidth="1"/>
    <col min="9213" max="9213" width="11.140625" customWidth="1"/>
    <col min="9214" max="9214" width="7.5703125" customWidth="1"/>
    <col min="9215" max="9215" width="7" customWidth="1"/>
    <col min="9216" max="9216" width="6.5703125" customWidth="1"/>
    <col min="9217" max="9217" width="9.28515625" customWidth="1"/>
    <col min="9218" max="9218" width="7.42578125" customWidth="1"/>
    <col min="9219" max="9219" width="11.140625" customWidth="1"/>
    <col min="9220" max="9220" width="14.85546875" customWidth="1"/>
    <col min="9221" max="9221" width="18.5703125" customWidth="1"/>
    <col min="9222" max="9222" width="5" customWidth="1"/>
    <col min="9223" max="9223" width="0.85546875" customWidth="1"/>
    <col min="9224" max="9224" width="1.42578125" customWidth="1"/>
    <col min="9462" max="9462" width="2.28515625" customWidth="1"/>
    <col min="9463" max="9463" width="0" hidden="1" customWidth="1"/>
    <col min="9464" max="9464" width="11.7109375" customWidth="1"/>
    <col min="9465" max="9465" width="19.42578125" customWidth="1"/>
    <col min="9466" max="9466" width="8.5703125" customWidth="1"/>
    <col min="9467" max="9467" width="1.28515625" customWidth="1"/>
    <col min="9468" max="9468" width="6.7109375" customWidth="1"/>
    <col min="9469" max="9469" width="11.140625" customWidth="1"/>
    <col min="9470" max="9470" width="7.5703125" customWidth="1"/>
    <col min="9471" max="9471" width="7" customWidth="1"/>
    <col min="9472" max="9472" width="6.5703125" customWidth="1"/>
    <col min="9473" max="9473" width="9.28515625" customWidth="1"/>
    <col min="9474" max="9474" width="7.42578125" customWidth="1"/>
    <col min="9475" max="9475" width="11.140625" customWidth="1"/>
    <col min="9476" max="9476" width="14.85546875" customWidth="1"/>
    <col min="9477" max="9477" width="18.5703125" customWidth="1"/>
    <col min="9478" max="9478" width="5" customWidth="1"/>
    <col min="9479" max="9479" width="0.85546875" customWidth="1"/>
    <col min="9480" max="9480" width="1.42578125" customWidth="1"/>
    <col min="9718" max="9718" width="2.28515625" customWidth="1"/>
    <col min="9719" max="9719" width="0" hidden="1" customWidth="1"/>
    <col min="9720" max="9720" width="11.7109375" customWidth="1"/>
    <col min="9721" max="9721" width="19.42578125" customWidth="1"/>
    <col min="9722" max="9722" width="8.5703125" customWidth="1"/>
    <col min="9723" max="9723" width="1.28515625" customWidth="1"/>
    <col min="9724" max="9724" width="6.7109375" customWidth="1"/>
    <col min="9725" max="9725" width="11.140625" customWidth="1"/>
    <col min="9726" max="9726" width="7.5703125" customWidth="1"/>
    <col min="9727" max="9727" width="7" customWidth="1"/>
    <col min="9728" max="9728" width="6.5703125" customWidth="1"/>
    <col min="9729" max="9729" width="9.28515625" customWidth="1"/>
    <col min="9730" max="9730" width="7.42578125" customWidth="1"/>
    <col min="9731" max="9731" width="11.140625" customWidth="1"/>
    <col min="9732" max="9732" width="14.85546875" customWidth="1"/>
    <col min="9733" max="9733" width="18.5703125" customWidth="1"/>
    <col min="9734" max="9734" width="5" customWidth="1"/>
    <col min="9735" max="9735" width="0.85546875" customWidth="1"/>
    <col min="9736" max="9736" width="1.42578125" customWidth="1"/>
    <col min="9974" max="9974" width="2.28515625" customWidth="1"/>
    <col min="9975" max="9975" width="0" hidden="1" customWidth="1"/>
    <col min="9976" max="9976" width="11.7109375" customWidth="1"/>
    <col min="9977" max="9977" width="19.42578125" customWidth="1"/>
    <col min="9978" max="9978" width="8.5703125" customWidth="1"/>
    <col min="9979" max="9979" width="1.28515625" customWidth="1"/>
    <col min="9980" max="9980" width="6.7109375" customWidth="1"/>
    <col min="9981" max="9981" width="11.140625" customWidth="1"/>
    <col min="9982" max="9982" width="7.5703125" customWidth="1"/>
    <col min="9983" max="9983" width="7" customWidth="1"/>
    <col min="9984" max="9984" width="6.5703125" customWidth="1"/>
    <col min="9985" max="9985" width="9.28515625" customWidth="1"/>
    <col min="9986" max="9986" width="7.42578125" customWidth="1"/>
    <col min="9987" max="9987" width="11.140625" customWidth="1"/>
    <col min="9988" max="9988" width="14.85546875" customWidth="1"/>
    <col min="9989" max="9989" width="18.5703125" customWidth="1"/>
    <col min="9990" max="9990" width="5" customWidth="1"/>
    <col min="9991" max="9991" width="0.85546875" customWidth="1"/>
    <col min="9992" max="9992" width="1.42578125" customWidth="1"/>
    <col min="10230" max="10230" width="2.28515625" customWidth="1"/>
    <col min="10231" max="10231" width="0" hidden="1" customWidth="1"/>
    <col min="10232" max="10232" width="11.7109375" customWidth="1"/>
    <col min="10233" max="10233" width="19.42578125" customWidth="1"/>
    <col min="10234" max="10234" width="8.5703125" customWidth="1"/>
    <col min="10235" max="10235" width="1.28515625" customWidth="1"/>
    <col min="10236" max="10236" width="6.7109375" customWidth="1"/>
    <col min="10237" max="10237" width="11.140625" customWidth="1"/>
    <col min="10238" max="10238" width="7.5703125" customWidth="1"/>
    <col min="10239" max="10239" width="7" customWidth="1"/>
    <col min="10240" max="10240" width="6.5703125" customWidth="1"/>
    <col min="10241" max="10241" width="9.28515625" customWidth="1"/>
    <col min="10242" max="10242" width="7.42578125" customWidth="1"/>
    <col min="10243" max="10243" width="11.140625" customWidth="1"/>
    <col min="10244" max="10244" width="14.85546875" customWidth="1"/>
    <col min="10245" max="10245" width="18.5703125" customWidth="1"/>
    <col min="10246" max="10246" width="5" customWidth="1"/>
    <col min="10247" max="10247" width="0.85546875" customWidth="1"/>
    <col min="10248" max="10248" width="1.42578125" customWidth="1"/>
    <col min="10486" max="10486" width="2.28515625" customWidth="1"/>
    <col min="10487" max="10487" width="0" hidden="1" customWidth="1"/>
    <col min="10488" max="10488" width="11.7109375" customWidth="1"/>
    <col min="10489" max="10489" width="19.42578125" customWidth="1"/>
    <col min="10490" max="10490" width="8.5703125" customWidth="1"/>
    <col min="10491" max="10491" width="1.28515625" customWidth="1"/>
    <col min="10492" max="10492" width="6.7109375" customWidth="1"/>
    <col min="10493" max="10493" width="11.140625" customWidth="1"/>
    <col min="10494" max="10494" width="7.5703125" customWidth="1"/>
    <col min="10495" max="10495" width="7" customWidth="1"/>
    <col min="10496" max="10496" width="6.5703125" customWidth="1"/>
    <col min="10497" max="10497" width="9.28515625" customWidth="1"/>
    <col min="10498" max="10498" width="7.42578125" customWidth="1"/>
    <col min="10499" max="10499" width="11.140625" customWidth="1"/>
    <col min="10500" max="10500" width="14.85546875" customWidth="1"/>
    <col min="10501" max="10501" width="18.5703125" customWidth="1"/>
    <col min="10502" max="10502" width="5" customWidth="1"/>
    <col min="10503" max="10503" width="0.85546875" customWidth="1"/>
    <col min="10504" max="10504" width="1.42578125" customWidth="1"/>
    <col min="10742" max="10742" width="2.28515625" customWidth="1"/>
    <col min="10743" max="10743" width="0" hidden="1" customWidth="1"/>
    <col min="10744" max="10744" width="11.7109375" customWidth="1"/>
    <col min="10745" max="10745" width="19.42578125" customWidth="1"/>
    <col min="10746" max="10746" width="8.5703125" customWidth="1"/>
    <col min="10747" max="10747" width="1.28515625" customWidth="1"/>
    <col min="10748" max="10748" width="6.7109375" customWidth="1"/>
    <col min="10749" max="10749" width="11.140625" customWidth="1"/>
    <col min="10750" max="10750" width="7.5703125" customWidth="1"/>
    <col min="10751" max="10751" width="7" customWidth="1"/>
    <col min="10752" max="10752" width="6.5703125" customWidth="1"/>
    <col min="10753" max="10753" width="9.28515625" customWidth="1"/>
    <col min="10754" max="10754" width="7.42578125" customWidth="1"/>
    <col min="10755" max="10755" width="11.140625" customWidth="1"/>
    <col min="10756" max="10756" width="14.85546875" customWidth="1"/>
    <col min="10757" max="10757" width="18.5703125" customWidth="1"/>
    <col min="10758" max="10758" width="5" customWidth="1"/>
    <col min="10759" max="10759" width="0.85546875" customWidth="1"/>
    <col min="10760" max="10760" width="1.42578125" customWidth="1"/>
    <col min="10998" max="10998" width="2.28515625" customWidth="1"/>
    <col min="10999" max="10999" width="0" hidden="1" customWidth="1"/>
    <col min="11000" max="11000" width="11.7109375" customWidth="1"/>
    <col min="11001" max="11001" width="19.42578125" customWidth="1"/>
    <col min="11002" max="11002" width="8.5703125" customWidth="1"/>
    <col min="11003" max="11003" width="1.28515625" customWidth="1"/>
    <col min="11004" max="11004" width="6.7109375" customWidth="1"/>
    <col min="11005" max="11005" width="11.140625" customWidth="1"/>
    <col min="11006" max="11006" width="7.5703125" customWidth="1"/>
    <col min="11007" max="11007" width="7" customWidth="1"/>
    <col min="11008" max="11008" width="6.5703125" customWidth="1"/>
    <col min="11009" max="11009" width="9.28515625" customWidth="1"/>
    <col min="11010" max="11010" width="7.42578125" customWidth="1"/>
    <col min="11011" max="11011" width="11.140625" customWidth="1"/>
    <col min="11012" max="11012" width="14.85546875" customWidth="1"/>
    <col min="11013" max="11013" width="18.5703125" customWidth="1"/>
    <col min="11014" max="11014" width="5" customWidth="1"/>
    <col min="11015" max="11015" width="0.85546875" customWidth="1"/>
    <col min="11016" max="11016" width="1.42578125" customWidth="1"/>
    <col min="11254" max="11254" width="2.28515625" customWidth="1"/>
    <col min="11255" max="11255" width="0" hidden="1" customWidth="1"/>
    <col min="11256" max="11256" width="11.7109375" customWidth="1"/>
    <col min="11257" max="11257" width="19.42578125" customWidth="1"/>
    <col min="11258" max="11258" width="8.5703125" customWidth="1"/>
    <col min="11259" max="11259" width="1.28515625" customWidth="1"/>
    <col min="11260" max="11260" width="6.7109375" customWidth="1"/>
    <col min="11261" max="11261" width="11.140625" customWidth="1"/>
    <col min="11262" max="11262" width="7.5703125" customWidth="1"/>
    <col min="11263" max="11263" width="7" customWidth="1"/>
    <col min="11264" max="11264" width="6.5703125" customWidth="1"/>
    <col min="11265" max="11265" width="9.28515625" customWidth="1"/>
    <col min="11266" max="11266" width="7.42578125" customWidth="1"/>
    <col min="11267" max="11267" width="11.140625" customWidth="1"/>
    <col min="11268" max="11268" width="14.85546875" customWidth="1"/>
    <col min="11269" max="11269" width="18.5703125" customWidth="1"/>
    <col min="11270" max="11270" width="5" customWidth="1"/>
    <col min="11271" max="11271" width="0.85546875" customWidth="1"/>
    <col min="11272" max="11272" width="1.42578125" customWidth="1"/>
    <col min="11510" max="11510" width="2.28515625" customWidth="1"/>
    <col min="11511" max="11511" width="0" hidden="1" customWidth="1"/>
    <col min="11512" max="11512" width="11.7109375" customWidth="1"/>
    <col min="11513" max="11513" width="19.42578125" customWidth="1"/>
    <col min="11514" max="11514" width="8.5703125" customWidth="1"/>
    <col min="11515" max="11515" width="1.28515625" customWidth="1"/>
    <col min="11516" max="11516" width="6.7109375" customWidth="1"/>
    <col min="11517" max="11517" width="11.140625" customWidth="1"/>
    <col min="11518" max="11518" width="7.5703125" customWidth="1"/>
    <col min="11519" max="11519" width="7" customWidth="1"/>
    <col min="11520" max="11520" width="6.5703125" customWidth="1"/>
    <col min="11521" max="11521" width="9.28515625" customWidth="1"/>
    <col min="11522" max="11522" width="7.42578125" customWidth="1"/>
    <col min="11523" max="11523" width="11.140625" customWidth="1"/>
    <col min="11524" max="11524" width="14.85546875" customWidth="1"/>
    <col min="11525" max="11525" width="18.5703125" customWidth="1"/>
    <col min="11526" max="11526" width="5" customWidth="1"/>
    <col min="11527" max="11527" width="0.85546875" customWidth="1"/>
    <col min="11528" max="11528" width="1.42578125" customWidth="1"/>
    <col min="11766" max="11766" width="2.28515625" customWidth="1"/>
    <col min="11767" max="11767" width="0" hidden="1" customWidth="1"/>
    <col min="11768" max="11768" width="11.7109375" customWidth="1"/>
    <col min="11769" max="11769" width="19.42578125" customWidth="1"/>
    <col min="11770" max="11770" width="8.5703125" customWidth="1"/>
    <col min="11771" max="11771" width="1.28515625" customWidth="1"/>
    <col min="11772" max="11772" width="6.7109375" customWidth="1"/>
    <col min="11773" max="11773" width="11.140625" customWidth="1"/>
    <col min="11774" max="11774" width="7.5703125" customWidth="1"/>
    <col min="11775" max="11775" width="7" customWidth="1"/>
    <col min="11776" max="11776" width="6.5703125" customWidth="1"/>
    <col min="11777" max="11777" width="9.28515625" customWidth="1"/>
    <col min="11778" max="11778" width="7.42578125" customWidth="1"/>
    <col min="11779" max="11779" width="11.140625" customWidth="1"/>
    <col min="11780" max="11780" width="14.85546875" customWidth="1"/>
    <col min="11781" max="11781" width="18.5703125" customWidth="1"/>
    <col min="11782" max="11782" width="5" customWidth="1"/>
    <col min="11783" max="11783" width="0.85546875" customWidth="1"/>
    <col min="11784" max="11784" width="1.42578125" customWidth="1"/>
    <col min="12022" max="12022" width="2.28515625" customWidth="1"/>
    <col min="12023" max="12023" width="0" hidden="1" customWidth="1"/>
    <col min="12024" max="12024" width="11.7109375" customWidth="1"/>
    <col min="12025" max="12025" width="19.42578125" customWidth="1"/>
    <col min="12026" max="12026" width="8.5703125" customWidth="1"/>
    <col min="12027" max="12027" width="1.28515625" customWidth="1"/>
    <col min="12028" max="12028" width="6.7109375" customWidth="1"/>
    <col min="12029" max="12029" width="11.140625" customWidth="1"/>
    <col min="12030" max="12030" width="7.5703125" customWidth="1"/>
    <col min="12031" max="12031" width="7" customWidth="1"/>
    <col min="12032" max="12032" width="6.5703125" customWidth="1"/>
    <col min="12033" max="12033" width="9.28515625" customWidth="1"/>
    <col min="12034" max="12034" width="7.42578125" customWidth="1"/>
    <col min="12035" max="12035" width="11.140625" customWidth="1"/>
    <col min="12036" max="12036" width="14.85546875" customWidth="1"/>
    <col min="12037" max="12037" width="18.5703125" customWidth="1"/>
    <col min="12038" max="12038" width="5" customWidth="1"/>
    <col min="12039" max="12039" width="0.85546875" customWidth="1"/>
    <col min="12040" max="12040" width="1.42578125" customWidth="1"/>
    <col min="12278" max="12278" width="2.28515625" customWidth="1"/>
    <col min="12279" max="12279" width="0" hidden="1" customWidth="1"/>
    <col min="12280" max="12280" width="11.7109375" customWidth="1"/>
    <col min="12281" max="12281" width="19.42578125" customWidth="1"/>
    <col min="12282" max="12282" width="8.5703125" customWidth="1"/>
    <col min="12283" max="12283" width="1.28515625" customWidth="1"/>
    <col min="12284" max="12284" width="6.7109375" customWidth="1"/>
    <col min="12285" max="12285" width="11.140625" customWidth="1"/>
    <col min="12286" max="12286" width="7.5703125" customWidth="1"/>
    <col min="12287" max="12287" width="7" customWidth="1"/>
    <col min="12288" max="12288" width="6.5703125" customWidth="1"/>
    <col min="12289" max="12289" width="9.28515625" customWidth="1"/>
    <col min="12290" max="12290" width="7.42578125" customWidth="1"/>
    <col min="12291" max="12291" width="11.140625" customWidth="1"/>
    <col min="12292" max="12292" width="14.85546875" customWidth="1"/>
    <col min="12293" max="12293" width="18.5703125" customWidth="1"/>
    <col min="12294" max="12294" width="5" customWidth="1"/>
    <col min="12295" max="12295" width="0.85546875" customWidth="1"/>
    <col min="12296" max="12296" width="1.42578125" customWidth="1"/>
    <col min="12534" max="12534" width="2.28515625" customWidth="1"/>
    <col min="12535" max="12535" width="0" hidden="1" customWidth="1"/>
    <col min="12536" max="12536" width="11.7109375" customWidth="1"/>
    <col min="12537" max="12537" width="19.42578125" customWidth="1"/>
    <col min="12538" max="12538" width="8.5703125" customWidth="1"/>
    <col min="12539" max="12539" width="1.28515625" customWidth="1"/>
    <col min="12540" max="12540" width="6.7109375" customWidth="1"/>
    <col min="12541" max="12541" width="11.140625" customWidth="1"/>
    <col min="12542" max="12542" width="7.5703125" customWidth="1"/>
    <col min="12543" max="12543" width="7" customWidth="1"/>
    <col min="12544" max="12544" width="6.5703125" customWidth="1"/>
    <col min="12545" max="12545" width="9.28515625" customWidth="1"/>
    <col min="12546" max="12546" width="7.42578125" customWidth="1"/>
    <col min="12547" max="12547" width="11.140625" customWidth="1"/>
    <col min="12548" max="12548" width="14.85546875" customWidth="1"/>
    <col min="12549" max="12549" width="18.5703125" customWidth="1"/>
    <col min="12550" max="12550" width="5" customWidth="1"/>
    <col min="12551" max="12551" width="0.85546875" customWidth="1"/>
    <col min="12552" max="12552" width="1.42578125" customWidth="1"/>
    <col min="12790" max="12790" width="2.28515625" customWidth="1"/>
    <col min="12791" max="12791" width="0" hidden="1" customWidth="1"/>
    <col min="12792" max="12792" width="11.7109375" customWidth="1"/>
    <col min="12793" max="12793" width="19.42578125" customWidth="1"/>
    <col min="12794" max="12794" width="8.5703125" customWidth="1"/>
    <col min="12795" max="12795" width="1.28515625" customWidth="1"/>
    <col min="12796" max="12796" width="6.7109375" customWidth="1"/>
    <col min="12797" max="12797" width="11.140625" customWidth="1"/>
    <col min="12798" max="12798" width="7.5703125" customWidth="1"/>
    <col min="12799" max="12799" width="7" customWidth="1"/>
    <col min="12800" max="12800" width="6.5703125" customWidth="1"/>
    <col min="12801" max="12801" width="9.28515625" customWidth="1"/>
    <col min="12802" max="12802" width="7.42578125" customWidth="1"/>
    <col min="12803" max="12803" width="11.140625" customWidth="1"/>
    <col min="12804" max="12804" width="14.85546875" customWidth="1"/>
    <col min="12805" max="12805" width="18.5703125" customWidth="1"/>
    <col min="12806" max="12806" width="5" customWidth="1"/>
    <col min="12807" max="12807" width="0.85546875" customWidth="1"/>
    <col min="12808" max="12808" width="1.42578125" customWidth="1"/>
    <col min="13046" max="13046" width="2.28515625" customWidth="1"/>
    <col min="13047" max="13047" width="0" hidden="1" customWidth="1"/>
    <col min="13048" max="13048" width="11.7109375" customWidth="1"/>
    <col min="13049" max="13049" width="19.42578125" customWidth="1"/>
    <col min="13050" max="13050" width="8.5703125" customWidth="1"/>
    <col min="13051" max="13051" width="1.28515625" customWidth="1"/>
    <col min="13052" max="13052" width="6.7109375" customWidth="1"/>
    <col min="13053" max="13053" width="11.140625" customWidth="1"/>
    <col min="13054" max="13054" width="7.5703125" customWidth="1"/>
    <col min="13055" max="13055" width="7" customWidth="1"/>
    <col min="13056" max="13056" width="6.5703125" customWidth="1"/>
    <col min="13057" max="13057" width="9.28515625" customWidth="1"/>
    <col min="13058" max="13058" width="7.42578125" customWidth="1"/>
    <col min="13059" max="13059" width="11.140625" customWidth="1"/>
    <col min="13060" max="13060" width="14.85546875" customWidth="1"/>
    <col min="13061" max="13061" width="18.5703125" customWidth="1"/>
    <col min="13062" max="13062" width="5" customWidth="1"/>
    <col min="13063" max="13063" width="0.85546875" customWidth="1"/>
    <col min="13064" max="13064" width="1.42578125" customWidth="1"/>
    <col min="13302" max="13302" width="2.28515625" customWidth="1"/>
    <col min="13303" max="13303" width="0" hidden="1" customWidth="1"/>
    <col min="13304" max="13304" width="11.7109375" customWidth="1"/>
    <col min="13305" max="13305" width="19.42578125" customWidth="1"/>
    <col min="13306" max="13306" width="8.5703125" customWidth="1"/>
    <col min="13307" max="13307" width="1.28515625" customWidth="1"/>
    <col min="13308" max="13308" width="6.7109375" customWidth="1"/>
    <col min="13309" max="13309" width="11.140625" customWidth="1"/>
    <col min="13310" max="13310" width="7.5703125" customWidth="1"/>
    <col min="13311" max="13311" width="7" customWidth="1"/>
    <col min="13312" max="13312" width="6.5703125" customWidth="1"/>
    <col min="13313" max="13313" width="9.28515625" customWidth="1"/>
    <col min="13314" max="13314" width="7.42578125" customWidth="1"/>
    <col min="13315" max="13315" width="11.140625" customWidth="1"/>
    <col min="13316" max="13316" width="14.85546875" customWidth="1"/>
    <col min="13317" max="13317" width="18.5703125" customWidth="1"/>
    <col min="13318" max="13318" width="5" customWidth="1"/>
    <col min="13319" max="13319" width="0.85546875" customWidth="1"/>
    <col min="13320" max="13320" width="1.42578125" customWidth="1"/>
    <col min="13558" max="13558" width="2.28515625" customWidth="1"/>
    <col min="13559" max="13559" width="0" hidden="1" customWidth="1"/>
    <col min="13560" max="13560" width="11.7109375" customWidth="1"/>
    <col min="13561" max="13561" width="19.42578125" customWidth="1"/>
    <col min="13562" max="13562" width="8.5703125" customWidth="1"/>
    <col min="13563" max="13563" width="1.28515625" customWidth="1"/>
    <col min="13564" max="13564" width="6.7109375" customWidth="1"/>
    <col min="13565" max="13565" width="11.140625" customWidth="1"/>
    <col min="13566" max="13566" width="7.5703125" customWidth="1"/>
    <col min="13567" max="13567" width="7" customWidth="1"/>
    <col min="13568" max="13568" width="6.5703125" customWidth="1"/>
    <col min="13569" max="13569" width="9.28515625" customWidth="1"/>
    <col min="13570" max="13570" width="7.42578125" customWidth="1"/>
    <col min="13571" max="13571" width="11.140625" customWidth="1"/>
    <col min="13572" max="13572" width="14.85546875" customWidth="1"/>
    <col min="13573" max="13573" width="18.5703125" customWidth="1"/>
    <col min="13574" max="13574" width="5" customWidth="1"/>
    <col min="13575" max="13575" width="0.85546875" customWidth="1"/>
    <col min="13576" max="13576" width="1.42578125" customWidth="1"/>
    <col min="13814" max="13814" width="2.28515625" customWidth="1"/>
    <col min="13815" max="13815" width="0" hidden="1" customWidth="1"/>
    <col min="13816" max="13816" width="11.7109375" customWidth="1"/>
    <col min="13817" max="13817" width="19.42578125" customWidth="1"/>
    <col min="13818" max="13818" width="8.5703125" customWidth="1"/>
    <col min="13819" max="13819" width="1.28515625" customWidth="1"/>
    <col min="13820" max="13820" width="6.7109375" customWidth="1"/>
    <col min="13821" max="13821" width="11.140625" customWidth="1"/>
    <col min="13822" max="13822" width="7.5703125" customWidth="1"/>
    <col min="13823" max="13823" width="7" customWidth="1"/>
    <col min="13824" max="13824" width="6.5703125" customWidth="1"/>
    <col min="13825" max="13825" width="9.28515625" customWidth="1"/>
    <col min="13826" max="13826" width="7.42578125" customWidth="1"/>
    <col min="13827" max="13827" width="11.140625" customWidth="1"/>
    <col min="13828" max="13828" width="14.85546875" customWidth="1"/>
    <col min="13829" max="13829" width="18.5703125" customWidth="1"/>
    <col min="13830" max="13830" width="5" customWidth="1"/>
    <col min="13831" max="13831" width="0.85546875" customWidth="1"/>
    <col min="13832" max="13832" width="1.42578125" customWidth="1"/>
    <col min="14070" max="14070" width="2.28515625" customWidth="1"/>
    <col min="14071" max="14071" width="0" hidden="1" customWidth="1"/>
    <col min="14072" max="14072" width="11.7109375" customWidth="1"/>
    <col min="14073" max="14073" width="19.42578125" customWidth="1"/>
    <col min="14074" max="14074" width="8.5703125" customWidth="1"/>
    <col min="14075" max="14075" width="1.28515625" customWidth="1"/>
    <col min="14076" max="14076" width="6.7109375" customWidth="1"/>
    <col min="14077" max="14077" width="11.140625" customWidth="1"/>
    <col min="14078" max="14078" width="7.5703125" customWidth="1"/>
    <col min="14079" max="14079" width="7" customWidth="1"/>
    <col min="14080" max="14080" width="6.5703125" customWidth="1"/>
    <col min="14081" max="14081" width="9.28515625" customWidth="1"/>
    <col min="14082" max="14082" width="7.42578125" customWidth="1"/>
    <col min="14083" max="14083" width="11.140625" customWidth="1"/>
    <col min="14084" max="14084" width="14.85546875" customWidth="1"/>
    <col min="14085" max="14085" width="18.5703125" customWidth="1"/>
    <col min="14086" max="14086" width="5" customWidth="1"/>
    <col min="14087" max="14087" width="0.85546875" customWidth="1"/>
    <col min="14088" max="14088" width="1.42578125" customWidth="1"/>
    <col min="14326" max="14326" width="2.28515625" customWidth="1"/>
    <col min="14327" max="14327" width="0" hidden="1" customWidth="1"/>
    <col min="14328" max="14328" width="11.7109375" customWidth="1"/>
    <col min="14329" max="14329" width="19.42578125" customWidth="1"/>
    <col min="14330" max="14330" width="8.5703125" customWidth="1"/>
    <col min="14331" max="14331" width="1.28515625" customWidth="1"/>
    <col min="14332" max="14332" width="6.7109375" customWidth="1"/>
    <col min="14333" max="14333" width="11.140625" customWidth="1"/>
    <col min="14334" max="14334" width="7.5703125" customWidth="1"/>
    <col min="14335" max="14335" width="7" customWidth="1"/>
    <col min="14336" max="14336" width="6.5703125" customWidth="1"/>
    <col min="14337" max="14337" width="9.28515625" customWidth="1"/>
    <col min="14338" max="14338" width="7.42578125" customWidth="1"/>
    <col min="14339" max="14339" width="11.140625" customWidth="1"/>
    <col min="14340" max="14340" width="14.85546875" customWidth="1"/>
    <col min="14341" max="14341" width="18.5703125" customWidth="1"/>
    <col min="14342" max="14342" width="5" customWidth="1"/>
    <col min="14343" max="14343" width="0.85546875" customWidth="1"/>
    <col min="14344" max="14344" width="1.42578125" customWidth="1"/>
    <col min="14582" max="14582" width="2.28515625" customWidth="1"/>
    <col min="14583" max="14583" width="0" hidden="1" customWidth="1"/>
    <col min="14584" max="14584" width="11.7109375" customWidth="1"/>
    <col min="14585" max="14585" width="19.42578125" customWidth="1"/>
    <col min="14586" max="14586" width="8.5703125" customWidth="1"/>
    <col min="14587" max="14587" width="1.28515625" customWidth="1"/>
    <col min="14588" max="14588" width="6.7109375" customWidth="1"/>
    <col min="14589" max="14589" width="11.140625" customWidth="1"/>
    <col min="14590" max="14590" width="7.5703125" customWidth="1"/>
    <col min="14591" max="14591" width="7" customWidth="1"/>
    <col min="14592" max="14592" width="6.5703125" customWidth="1"/>
    <col min="14593" max="14593" width="9.28515625" customWidth="1"/>
    <col min="14594" max="14594" width="7.42578125" customWidth="1"/>
    <col min="14595" max="14595" width="11.140625" customWidth="1"/>
    <col min="14596" max="14596" width="14.85546875" customWidth="1"/>
    <col min="14597" max="14597" width="18.5703125" customWidth="1"/>
    <col min="14598" max="14598" width="5" customWidth="1"/>
    <col min="14599" max="14599" width="0.85546875" customWidth="1"/>
    <col min="14600" max="14600" width="1.42578125" customWidth="1"/>
    <col min="14838" max="14838" width="2.28515625" customWidth="1"/>
    <col min="14839" max="14839" width="0" hidden="1" customWidth="1"/>
    <col min="14840" max="14840" width="11.7109375" customWidth="1"/>
    <col min="14841" max="14841" width="19.42578125" customWidth="1"/>
    <col min="14842" max="14842" width="8.5703125" customWidth="1"/>
    <col min="14843" max="14843" width="1.28515625" customWidth="1"/>
    <col min="14844" max="14844" width="6.7109375" customWidth="1"/>
    <col min="14845" max="14845" width="11.140625" customWidth="1"/>
    <col min="14846" max="14846" width="7.5703125" customWidth="1"/>
    <col min="14847" max="14847" width="7" customWidth="1"/>
    <col min="14848" max="14848" width="6.5703125" customWidth="1"/>
    <col min="14849" max="14849" width="9.28515625" customWidth="1"/>
    <col min="14850" max="14850" width="7.42578125" customWidth="1"/>
    <col min="14851" max="14851" width="11.140625" customWidth="1"/>
    <col min="14852" max="14852" width="14.85546875" customWidth="1"/>
    <col min="14853" max="14853" width="18.5703125" customWidth="1"/>
    <col min="14854" max="14854" width="5" customWidth="1"/>
    <col min="14855" max="14855" width="0.85546875" customWidth="1"/>
    <col min="14856" max="14856" width="1.42578125" customWidth="1"/>
    <col min="15094" max="15094" width="2.28515625" customWidth="1"/>
    <col min="15095" max="15095" width="0" hidden="1" customWidth="1"/>
    <col min="15096" max="15096" width="11.7109375" customWidth="1"/>
    <col min="15097" max="15097" width="19.42578125" customWidth="1"/>
    <col min="15098" max="15098" width="8.5703125" customWidth="1"/>
    <col min="15099" max="15099" width="1.28515625" customWidth="1"/>
    <col min="15100" max="15100" width="6.7109375" customWidth="1"/>
    <col min="15101" max="15101" width="11.140625" customWidth="1"/>
    <col min="15102" max="15102" width="7.5703125" customWidth="1"/>
    <col min="15103" max="15103" width="7" customWidth="1"/>
    <col min="15104" max="15104" width="6.5703125" customWidth="1"/>
    <col min="15105" max="15105" width="9.28515625" customWidth="1"/>
    <col min="15106" max="15106" width="7.42578125" customWidth="1"/>
    <col min="15107" max="15107" width="11.140625" customWidth="1"/>
    <col min="15108" max="15108" width="14.85546875" customWidth="1"/>
    <col min="15109" max="15109" width="18.5703125" customWidth="1"/>
    <col min="15110" max="15110" width="5" customWidth="1"/>
    <col min="15111" max="15111" width="0.85546875" customWidth="1"/>
    <col min="15112" max="15112" width="1.42578125" customWidth="1"/>
    <col min="15350" max="15350" width="2.28515625" customWidth="1"/>
    <col min="15351" max="15351" width="0" hidden="1" customWidth="1"/>
    <col min="15352" max="15352" width="11.7109375" customWidth="1"/>
    <col min="15353" max="15353" width="19.42578125" customWidth="1"/>
    <col min="15354" max="15354" width="8.5703125" customWidth="1"/>
    <col min="15355" max="15355" width="1.28515625" customWidth="1"/>
    <col min="15356" max="15356" width="6.7109375" customWidth="1"/>
    <col min="15357" max="15357" width="11.140625" customWidth="1"/>
    <col min="15358" max="15358" width="7.5703125" customWidth="1"/>
    <col min="15359" max="15359" width="7" customWidth="1"/>
    <col min="15360" max="15360" width="6.5703125" customWidth="1"/>
    <col min="15361" max="15361" width="9.28515625" customWidth="1"/>
    <col min="15362" max="15362" width="7.42578125" customWidth="1"/>
    <col min="15363" max="15363" width="11.140625" customWidth="1"/>
    <col min="15364" max="15364" width="14.85546875" customWidth="1"/>
    <col min="15365" max="15365" width="18.5703125" customWidth="1"/>
    <col min="15366" max="15366" width="5" customWidth="1"/>
    <col min="15367" max="15367" width="0.85546875" customWidth="1"/>
    <col min="15368" max="15368" width="1.42578125" customWidth="1"/>
    <col min="15606" max="15606" width="2.28515625" customWidth="1"/>
    <col min="15607" max="15607" width="0" hidden="1" customWidth="1"/>
    <col min="15608" max="15608" width="11.7109375" customWidth="1"/>
    <col min="15609" max="15609" width="19.42578125" customWidth="1"/>
    <col min="15610" max="15610" width="8.5703125" customWidth="1"/>
    <col min="15611" max="15611" width="1.28515625" customWidth="1"/>
    <col min="15612" max="15612" width="6.7109375" customWidth="1"/>
    <col min="15613" max="15613" width="11.140625" customWidth="1"/>
    <col min="15614" max="15614" width="7.5703125" customWidth="1"/>
    <col min="15615" max="15615" width="7" customWidth="1"/>
    <col min="15616" max="15616" width="6.5703125" customWidth="1"/>
    <col min="15617" max="15617" width="9.28515625" customWidth="1"/>
    <col min="15618" max="15618" width="7.42578125" customWidth="1"/>
    <col min="15619" max="15619" width="11.140625" customWidth="1"/>
    <col min="15620" max="15620" width="14.85546875" customWidth="1"/>
    <col min="15621" max="15621" width="18.5703125" customWidth="1"/>
    <col min="15622" max="15622" width="5" customWidth="1"/>
    <col min="15623" max="15623" width="0.85546875" customWidth="1"/>
    <col min="15624" max="15624" width="1.42578125" customWidth="1"/>
    <col min="15862" max="15862" width="2.28515625" customWidth="1"/>
    <col min="15863" max="15863" width="0" hidden="1" customWidth="1"/>
    <col min="15864" max="15864" width="11.7109375" customWidth="1"/>
    <col min="15865" max="15865" width="19.42578125" customWidth="1"/>
    <col min="15866" max="15866" width="8.5703125" customWidth="1"/>
    <col min="15867" max="15867" width="1.28515625" customWidth="1"/>
    <col min="15868" max="15868" width="6.7109375" customWidth="1"/>
    <col min="15869" max="15869" width="11.140625" customWidth="1"/>
    <col min="15870" max="15870" width="7.5703125" customWidth="1"/>
    <col min="15871" max="15871" width="7" customWidth="1"/>
    <col min="15872" max="15872" width="6.5703125" customWidth="1"/>
    <col min="15873" max="15873" width="9.28515625" customWidth="1"/>
    <col min="15874" max="15874" width="7.42578125" customWidth="1"/>
    <col min="15875" max="15875" width="11.140625" customWidth="1"/>
    <col min="15876" max="15876" width="14.85546875" customWidth="1"/>
    <col min="15877" max="15877" width="18.5703125" customWidth="1"/>
    <col min="15878" max="15878" width="5" customWidth="1"/>
    <col min="15879" max="15879" width="0.85546875" customWidth="1"/>
    <col min="15880" max="15880" width="1.42578125" customWidth="1"/>
    <col min="16118" max="16118" width="2.28515625" customWidth="1"/>
    <col min="16119" max="16119" width="0" hidden="1" customWidth="1"/>
    <col min="16120" max="16120" width="11.7109375" customWidth="1"/>
    <col min="16121" max="16121" width="19.42578125" customWidth="1"/>
    <col min="16122" max="16122" width="8.5703125" customWidth="1"/>
    <col min="16123" max="16123" width="1.28515625" customWidth="1"/>
    <col min="16124" max="16124" width="6.7109375" customWidth="1"/>
    <col min="16125" max="16125" width="11.140625" customWidth="1"/>
    <col min="16126" max="16126" width="7.5703125" customWidth="1"/>
    <col min="16127" max="16127" width="7" customWidth="1"/>
    <col min="16128" max="16128" width="6.5703125" customWidth="1"/>
    <col min="16129" max="16129" width="9.28515625" customWidth="1"/>
    <col min="16130" max="16130" width="7.42578125" customWidth="1"/>
    <col min="16131" max="16131" width="11.140625" customWidth="1"/>
    <col min="16132" max="16132" width="14.85546875" customWidth="1"/>
    <col min="16133" max="16133" width="18.5703125" customWidth="1"/>
    <col min="16134" max="16134" width="5" customWidth="1"/>
    <col min="16135" max="16135" width="0.85546875" customWidth="1"/>
    <col min="16136" max="16136" width="1.42578125" customWidth="1"/>
  </cols>
  <sheetData>
    <row r="3" spans="3:11" x14ac:dyDescent="0.25">
      <c r="D3" s="340"/>
      <c r="E3" s="340"/>
      <c r="F3" s="340"/>
    </row>
    <row r="5" spans="3:11" x14ac:dyDescent="0.25">
      <c r="C5" s="200"/>
      <c r="D5" s="201"/>
      <c r="E5" s="201"/>
      <c r="F5" s="201"/>
      <c r="G5" s="201"/>
      <c r="H5" s="201"/>
      <c r="I5" s="202"/>
    </row>
    <row r="6" spans="3:11" x14ac:dyDescent="0.25">
      <c r="C6" s="320" t="s">
        <v>169</v>
      </c>
      <c r="D6" s="321"/>
      <c r="E6" s="321"/>
      <c r="F6" s="321"/>
      <c r="G6" s="321"/>
      <c r="I6" s="203"/>
    </row>
    <row r="7" spans="3:11" x14ac:dyDescent="0.25">
      <c r="C7" s="222"/>
      <c r="D7" s="223"/>
      <c r="E7" s="223"/>
      <c r="F7" s="223"/>
      <c r="G7" s="223"/>
      <c r="I7" s="203"/>
    </row>
    <row r="8" spans="3:11" x14ac:dyDescent="0.25">
      <c r="C8" s="320" t="s">
        <v>170</v>
      </c>
      <c r="D8" s="321"/>
      <c r="E8" s="321"/>
      <c r="F8" s="321"/>
      <c r="G8" s="321"/>
      <c r="I8" s="203"/>
    </row>
    <row r="9" spans="3:11" x14ac:dyDescent="0.25">
      <c r="C9" s="222"/>
      <c r="D9" s="223"/>
      <c r="E9" s="223"/>
      <c r="F9" s="223"/>
      <c r="G9" s="223"/>
      <c r="I9" s="203"/>
    </row>
    <row r="10" spans="3:11" x14ac:dyDescent="0.25">
      <c r="C10" s="320" t="s">
        <v>358</v>
      </c>
      <c r="D10" s="321"/>
      <c r="E10" s="321"/>
      <c r="F10" s="321"/>
      <c r="G10" s="321"/>
      <c r="I10" s="203"/>
    </row>
    <row r="11" spans="3:11" x14ac:dyDescent="0.25">
      <c r="C11" s="205"/>
      <c r="D11" s="206"/>
      <c r="E11" s="206"/>
      <c r="F11" s="206"/>
      <c r="G11" s="206"/>
      <c r="H11" s="206"/>
      <c r="I11" s="207"/>
    </row>
    <row r="13" spans="3:11" x14ac:dyDescent="0.25">
      <c r="C13" s="318" t="s">
        <v>172</v>
      </c>
      <c r="D13" s="319"/>
      <c r="E13" s="319"/>
      <c r="F13" s="319"/>
      <c r="G13" s="319"/>
      <c r="H13" s="319"/>
      <c r="I13" s="319"/>
      <c r="J13" s="319"/>
      <c r="K13" s="319"/>
    </row>
    <row r="14" spans="3:11" x14ac:dyDescent="0.25">
      <c r="C14" s="313" t="s">
        <v>173</v>
      </c>
      <c r="D14" s="314"/>
      <c r="E14" s="313" t="s">
        <v>174</v>
      </c>
      <c r="F14" s="314"/>
      <c r="G14" s="313" t="s">
        <v>175</v>
      </c>
      <c r="H14" s="314"/>
      <c r="I14" s="209" t="s">
        <v>176</v>
      </c>
      <c r="J14" s="313" t="s">
        <v>177</v>
      </c>
      <c r="K14" s="314"/>
    </row>
    <row r="15" spans="3:11" x14ac:dyDescent="0.25">
      <c r="C15" s="315">
        <v>1</v>
      </c>
      <c r="D15" s="314"/>
      <c r="E15" s="315" t="s">
        <v>178</v>
      </c>
      <c r="F15" s="314"/>
      <c r="G15" s="331">
        <f>3037.7+263.52+173.75+173.75</f>
        <v>3648.72</v>
      </c>
      <c r="H15" s="332"/>
      <c r="I15" s="210" t="s">
        <v>179</v>
      </c>
      <c r="J15" s="315" t="s">
        <v>359</v>
      </c>
      <c r="K15" s="314"/>
    </row>
    <row r="16" spans="3:11" ht="15" customHeight="1" x14ac:dyDescent="0.25">
      <c r="C16" s="315">
        <v>2</v>
      </c>
      <c r="D16" s="314"/>
      <c r="E16" s="315" t="s">
        <v>181</v>
      </c>
      <c r="F16" s="314"/>
      <c r="G16" s="331">
        <f t="shared" ref="G16:G17" si="0">3037.7+263.52+173.75+173.75</f>
        <v>3648.72</v>
      </c>
      <c r="H16" s="332"/>
      <c r="I16" s="210" t="s">
        <v>182</v>
      </c>
      <c r="J16" s="315" t="s">
        <v>359</v>
      </c>
      <c r="K16" s="314"/>
    </row>
    <row r="17" spans="3:11" ht="15" customHeight="1" x14ac:dyDescent="0.25">
      <c r="C17" s="315">
        <v>3</v>
      </c>
      <c r="D17" s="314"/>
      <c r="E17" s="315" t="s">
        <v>183</v>
      </c>
      <c r="F17" s="314"/>
      <c r="G17" s="331">
        <f t="shared" si="0"/>
        <v>3648.72</v>
      </c>
      <c r="H17" s="332"/>
      <c r="I17" s="210" t="s">
        <v>184</v>
      </c>
      <c r="J17" s="315" t="s">
        <v>359</v>
      </c>
      <c r="K17" s="314"/>
    </row>
    <row r="18" spans="3:11" x14ac:dyDescent="0.25">
      <c r="C18" s="313"/>
      <c r="D18" s="314"/>
      <c r="E18" s="313" t="s">
        <v>185</v>
      </c>
      <c r="F18" s="314"/>
      <c r="G18" s="339">
        <f>SUM(G15:G17)</f>
        <v>10946.16</v>
      </c>
      <c r="H18" s="332"/>
      <c r="I18" s="209"/>
      <c r="J18" s="313"/>
      <c r="K18" s="314"/>
    </row>
    <row r="19" spans="3:11" x14ac:dyDescent="0.25">
      <c r="C19" s="318" t="s">
        <v>238</v>
      </c>
      <c r="D19" s="319"/>
      <c r="E19" s="319"/>
      <c r="F19" s="319"/>
      <c r="G19" s="319"/>
      <c r="H19" s="319"/>
      <c r="I19" s="319"/>
      <c r="J19" s="319"/>
      <c r="K19" s="319"/>
    </row>
    <row r="20" spans="3:11" x14ac:dyDescent="0.25">
      <c r="C20" s="313" t="s">
        <v>173</v>
      </c>
      <c r="D20" s="314"/>
      <c r="E20" s="313" t="s">
        <v>174</v>
      </c>
      <c r="F20" s="314"/>
      <c r="G20" s="313" t="s">
        <v>175</v>
      </c>
      <c r="H20" s="314"/>
      <c r="I20" s="209" t="s">
        <v>176</v>
      </c>
      <c r="J20" s="313" t="s">
        <v>177</v>
      </c>
      <c r="K20" s="314"/>
    </row>
    <row r="21" spans="3:11" x14ac:dyDescent="0.25">
      <c r="C21" s="315">
        <v>1</v>
      </c>
      <c r="D21" s="314"/>
      <c r="E21" s="315" t="s">
        <v>239</v>
      </c>
      <c r="F21" s="314"/>
      <c r="G21" s="331">
        <v>435.28</v>
      </c>
      <c r="H21" s="332"/>
      <c r="I21" s="210" t="s">
        <v>179</v>
      </c>
      <c r="J21" s="315" t="s">
        <v>240</v>
      </c>
      <c r="K21" s="314"/>
    </row>
    <row r="22" spans="3:11" x14ac:dyDescent="0.25">
      <c r="C22" s="315">
        <v>2</v>
      </c>
      <c r="D22" s="314"/>
      <c r="E22" s="315" t="s">
        <v>239</v>
      </c>
      <c r="F22" s="314"/>
      <c r="G22" s="331">
        <v>111.96</v>
      </c>
      <c r="H22" s="332"/>
      <c r="I22" s="210" t="s">
        <v>189</v>
      </c>
      <c r="J22" s="315" t="s">
        <v>240</v>
      </c>
      <c r="K22" s="314"/>
    </row>
    <row r="23" spans="3:11" x14ac:dyDescent="0.25">
      <c r="C23" s="315">
        <v>3</v>
      </c>
      <c r="D23" s="314"/>
      <c r="E23" s="315" t="s">
        <v>239</v>
      </c>
      <c r="F23" s="314"/>
      <c r="G23" s="331">
        <v>164.12</v>
      </c>
      <c r="H23" s="332"/>
      <c r="I23" s="210" t="s">
        <v>360</v>
      </c>
      <c r="J23" s="315" t="s">
        <v>240</v>
      </c>
      <c r="K23" s="314"/>
    </row>
    <row r="24" spans="3:11" x14ac:dyDescent="0.25">
      <c r="C24" s="313"/>
      <c r="D24" s="314"/>
      <c r="E24" s="313" t="s">
        <v>185</v>
      </c>
      <c r="F24" s="314"/>
      <c r="G24" s="339">
        <f>SUM(G21:G23)</f>
        <v>711.36</v>
      </c>
      <c r="H24" s="332"/>
      <c r="I24" s="209"/>
      <c r="J24" s="313"/>
      <c r="K24" s="314"/>
    </row>
    <row r="25" spans="3:11" x14ac:dyDescent="0.25">
      <c r="C25" s="318" t="s">
        <v>361</v>
      </c>
      <c r="D25" s="319"/>
      <c r="E25" s="319"/>
      <c r="F25" s="319"/>
      <c r="G25" s="319"/>
      <c r="H25" s="319"/>
      <c r="I25" s="319"/>
      <c r="J25" s="319"/>
      <c r="K25" s="319"/>
    </row>
    <row r="26" spans="3:11" x14ac:dyDescent="0.25">
      <c r="C26" s="313" t="s">
        <v>173</v>
      </c>
      <c r="D26" s="314"/>
      <c r="E26" s="313" t="s">
        <v>174</v>
      </c>
      <c r="F26" s="314"/>
      <c r="G26" s="313" t="s">
        <v>175</v>
      </c>
      <c r="H26" s="314"/>
      <c r="I26" s="209" t="s">
        <v>176</v>
      </c>
      <c r="J26" s="313" t="s">
        <v>177</v>
      </c>
      <c r="K26" s="314"/>
    </row>
    <row r="27" spans="3:11" x14ac:dyDescent="0.25">
      <c r="C27" s="315">
        <v>1</v>
      </c>
      <c r="D27" s="314"/>
      <c r="E27" s="315" t="s">
        <v>362</v>
      </c>
      <c r="F27" s="314"/>
      <c r="G27" s="331">
        <v>64</v>
      </c>
      <c r="H27" s="332"/>
      <c r="I27" s="227">
        <v>44225</v>
      </c>
      <c r="J27" s="315" t="s">
        <v>363</v>
      </c>
      <c r="K27" s="314"/>
    </row>
    <row r="28" spans="3:11" x14ac:dyDescent="0.25">
      <c r="C28" s="315">
        <v>2</v>
      </c>
      <c r="D28" s="314"/>
      <c r="E28" s="315" t="s">
        <v>362</v>
      </c>
      <c r="F28" s="314"/>
      <c r="G28" s="331">
        <v>48</v>
      </c>
      <c r="H28" s="332"/>
      <c r="I28" s="210" t="s">
        <v>364</v>
      </c>
      <c r="J28" s="315" t="s">
        <v>363</v>
      </c>
      <c r="K28" s="314"/>
    </row>
    <row r="29" spans="3:11" x14ac:dyDescent="0.25">
      <c r="C29" s="315">
        <v>3</v>
      </c>
      <c r="D29" s="314"/>
      <c r="E29" s="315" t="s">
        <v>362</v>
      </c>
      <c r="F29" s="314"/>
      <c r="G29" s="331">
        <v>48</v>
      </c>
      <c r="H29" s="332"/>
      <c r="I29" s="210" t="s">
        <v>365</v>
      </c>
      <c r="J29" s="315" t="s">
        <v>363</v>
      </c>
      <c r="K29" s="314"/>
    </row>
    <row r="30" spans="3:11" x14ac:dyDescent="0.25">
      <c r="C30" s="313"/>
      <c r="D30" s="314"/>
      <c r="E30" s="313" t="s">
        <v>185</v>
      </c>
      <c r="F30" s="314"/>
      <c r="G30" s="339">
        <f>SUM(G27:G29)</f>
        <v>160</v>
      </c>
      <c r="H30" s="332"/>
      <c r="I30" s="209"/>
      <c r="J30" s="313"/>
      <c r="K30" s="314"/>
    </row>
    <row r="33" spans="3:11" x14ac:dyDescent="0.25">
      <c r="C33" s="318" t="s">
        <v>209</v>
      </c>
      <c r="D33" s="319"/>
      <c r="E33" s="319"/>
      <c r="F33" s="319"/>
      <c r="G33" s="319"/>
      <c r="H33" s="319"/>
      <c r="I33" s="319"/>
      <c r="J33" s="319"/>
      <c r="K33" s="319"/>
    </row>
    <row r="34" spans="3:11" x14ac:dyDescent="0.25">
      <c r="C34" s="313" t="s">
        <v>173</v>
      </c>
      <c r="D34" s="314"/>
      <c r="E34" s="313" t="s">
        <v>174</v>
      </c>
      <c r="F34" s="314"/>
      <c r="G34" s="313" t="s">
        <v>175</v>
      </c>
      <c r="H34" s="314"/>
      <c r="I34" s="209" t="s">
        <v>176</v>
      </c>
      <c r="J34" s="313" t="s">
        <v>177</v>
      </c>
      <c r="K34" s="314"/>
    </row>
    <row r="35" spans="3:11" x14ac:dyDescent="0.25">
      <c r="C35" s="315">
        <v>1</v>
      </c>
      <c r="D35" s="314"/>
      <c r="E35" s="315" t="s">
        <v>366</v>
      </c>
      <c r="F35" s="314"/>
      <c r="G35" s="331">
        <v>150</v>
      </c>
      <c r="H35" s="332"/>
      <c r="I35" s="227">
        <v>44225</v>
      </c>
      <c r="J35" s="315" t="s">
        <v>367</v>
      </c>
      <c r="K35" s="314"/>
    </row>
    <row r="36" spans="3:11" x14ac:dyDescent="0.25">
      <c r="C36" s="315"/>
      <c r="D36" s="314"/>
      <c r="E36" s="315" t="s">
        <v>185</v>
      </c>
      <c r="F36" s="314"/>
      <c r="G36" s="331">
        <f>G35</f>
        <v>150</v>
      </c>
      <c r="H36" s="332"/>
      <c r="I36" s="210"/>
      <c r="J36" s="315"/>
      <c r="K36" s="314"/>
    </row>
    <row r="38" spans="3:11" x14ac:dyDescent="0.25">
      <c r="C38" s="318" t="s">
        <v>313</v>
      </c>
      <c r="D38" s="319"/>
      <c r="E38" s="319"/>
      <c r="F38" s="319"/>
      <c r="G38" s="319"/>
      <c r="H38" s="319"/>
      <c r="I38" s="319"/>
      <c r="J38" s="319"/>
      <c r="K38" s="319"/>
    </row>
    <row r="39" spans="3:11" x14ac:dyDescent="0.25">
      <c r="C39" s="313" t="s">
        <v>173</v>
      </c>
      <c r="D39" s="314"/>
      <c r="E39" s="313" t="s">
        <v>174</v>
      </c>
      <c r="F39" s="314"/>
      <c r="G39" s="313" t="s">
        <v>175</v>
      </c>
      <c r="H39" s="314"/>
      <c r="I39" s="209" t="s">
        <v>176</v>
      </c>
      <c r="J39" s="313" t="s">
        <v>177</v>
      </c>
      <c r="K39" s="314"/>
    </row>
    <row r="40" spans="3:11" x14ac:dyDescent="0.25">
      <c r="C40" s="315">
        <v>1</v>
      </c>
      <c r="D40" s="314"/>
      <c r="E40" s="315" t="s">
        <v>368</v>
      </c>
      <c r="F40" s="314"/>
      <c r="G40" s="331">
        <v>350</v>
      </c>
      <c r="H40" s="338"/>
      <c r="I40" s="210" t="s">
        <v>364</v>
      </c>
      <c r="J40" s="315" t="s">
        <v>369</v>
      </c>
      <c r="K40" s="314"/>
    </row>
    <row r="41" spans="3:11" x14ac:dyDescent="0.25">
      <c r="C41" s="315">
        <v>2</v>
      </c>
      <c r="D41" s="314"/>
      <c r="E41" s="315" t="s">
        <v>368</v>
      </c>
      <c r="F41" s="314"/>
      <c r="G41" s="331">
        <v>350</v>
      </c>
      <c r="H41" s="338"/>
      <c r="I41" s="210" t="s">
        <v>370</v>
      </c>
      <c r="J41" s="315" t="s">
        <v>369</v>
      </c>
      <c r="K41" s="314"/>
    </row>
    <row r="42" spans="3:11" x14ac:dyDescent="0.25">
      <c r="C42" s="315">
        <v>3</v>
      </c>
      <c r="D42" s="314"/>
      <c r="E42" s="315" t="s">
        <v>368</v>
      </c>
      <c r="F42" s="314"/>
      <c r="G42" s="331">
        <v>350</v>
      </c>
      <c r="H42" s="338"/>
      <c r="I42" s="210" t="s">
        <v>370</v>
      </c>
      <c r="J42" s="315" t="s">
        <v>369</v>
      </c>
      <c r="K42" s="314"/>
    </row>
    <row r="43" spans="3:11" x14ac:dyDescent="0.25">
      <c r="C43" s="335"/>
      <c r="D43" s="336"/>
      <c r="E43" s="208" t="s">
        <v>185</v>
      </c>
      <c r="F43" s="208"/>
      <c r="G43" s="337">
        <f>G40+G41+G42</f>
        <v>1050</v>
      </c>
      <c r="H43" s="336"/>
      <c r="I43" s="208"/>
      <c r="J43" s="335"/>
      <c r="K43" s="336"/>
    </row>
    <row r="45" spans="3:11" x14ac:dyDescent="0.25">
      <c r="C45" s="318" t="s">
        <v>371</v>
      </c>
      <c r="D45" s="319"/>
      <c r="E45" s="319"/>
      <c r="F45" s="319"/>
      <c r="G45" s="319"/>
      <c r="H45" s="319"/>
      <c r="I45" s="319"/>
      <c r="J45" s="319"/>
      <c r="K45" s="319"/>
    </row>
    <row r="46" spans="3:11" x14ac:dyDescent="0.25">
      <c r="C46" s="313" t="s">
        <v>173</v>
      </c>
      <c r="D46" s="314"/>
      <c r="E46" s="313" t="s">
        <v>174</v>
      </c>
      <c r="F46" s="314"/>
      <c r="G46" s="313" t="s">
        <v>175</v>
      </c>
      <c r="H46" s="314"/>
      <c r="I46" s="209" t="s">
        <v>176</v>
      </c>
      <c r="J46" s="313" t="s">
        <v>177</v>
      </c>
      <c r="K46" s="314"/>
    </row>
    <row r="47" spans="3:11" x14ac:dyDescent="0.25">
      <c r="C47" s="315">
        <v>1</v>
      </c>
      <c r="D47" s="314"/>
      <c r="E47" s="315" t="s">
        <v>372</v>
      </c>
      <c r="F47" s="314"/>
      <c r="G47" s="331">
        <v>910</v>
      </c>
      <c r="H47" s="332"/>
      <c r="I47" s="210" t="s">
        <v>373</v>
      </c>
      <c r="J47" s="315" t="s">
        <v>374</v>
      </c>
      <c r="K47" s="314"/>
    </row>
    <row r="48" spans="3:11" x14ac:dyDescent="0.25">
      <c r="C48" s="315">
        <v>2</v>
      </c>
      <c r="D48" s="314"/>
      <c r="E48" s="315" t="s">
        <v>372</v>
      </c>
      <c r="F48" s="314"/>
      <c r="G48" s="331">
        <v>910</v>
      </c>
      <c r="H48" s="332"/>
      <c r="I48" s="210" t="s">
        <v>364</v>
      </c>
      <c r="J48" s="315" t="s">
        <v>374</v>
      </c>
      <c r="K48" s="314"/>
    </row>
    <row r="49" spans="3:11" x14ac:dyDescent="0.25">
      <c r="C49" s="315">
        <v>3</v>
      </c>
      <c r="D49" s="314"/>
      <c r="E49" s="315" t="s">
        <v>372</v>
      </c>
      <c r="F49" s="314"/>
      <c r="G49" s="331">
        <v>910</v>
      </c>
      <c r="H49" s="332"/>
      <c r="I49" s="210" t="s">
        <v>360</v>
      </c>
      <c r="J49" s="315" t="s">
        <v>374</v>
      </c>
      <c r="K49" s="314"/>
    </row>
    <row r="50" spans="3:11" x14ac:dyDescent="0.25">
      <c r="C50" s="335"/>
      <c r="D50" s="336"/>
      <c r="E50" s="208" t="s">
        <v>185</v>
      </c>
      <c r="F50" s="208"/>
      <c r="G50" s="337">
        <f>G47+G48+G49</f>
        <v>2730</v>
      </c>
      <c r="H50" s="336"/>
      <c r="I50" s="208"/>
      <c r="J50" s="335"/>
      <c r="K50" s="336"/>
    </row>
    <row r="52" spans="3:11" x14ac:dyDescent="0.25">
      <c r="C52" s="318" t="s">
        <v>216</v>
      </c>
      <c r="D52" s="319"/>
      <c r="E52" s="319"/>
      <c r="F52" s="319"/>
      <c r="G52" s="319"/>
      <c r="H52" s="319"/>
      <c r="I52" s="319"/>
      <c r="J52" s="319"/>
      <c r="K52" s="319"/>
    </row>
    <row r="53" spans="3:11" x14ac:dyDescent="0.25">
      <c r="C53" s="313" t="s">
        <v>173</v>
      </c>
      <c r="D53" s="314"/>
      <c r="E53" s="313" t="s">
        <v>174</v>
      </c>
      <c r="F53" s="314"/>
      <c r="G53" s="313" t="s">
        <v>175</v>
      </c>
      <c r="H53" s="314"/>
      <c r="I53" s="209" t="s">
        <v>176</v>
      </c>
      <c r="J53" s="313" t="s">
        <v>177</v>
      </c>
      <c r="K53" s="314"/>
    </row>
    <row r="54" spans="3:11" x14ac:dyDescent="0.25">
      <c r="C54" s="315">
        <v>1</v>
      </c>
      <c r="D54" s="314"/>
      <c r="E54" s="315" t="s">
        <v>331</v>
      </c>
      <c r="F54" s="314"/>
      <c r="G54" s="331">
        <v>193</v>
      </c>
      <c r="H54" s="332"/>
      <c r="I54" s="210" t="s">
        <v>373</v>
      </c>
      <c r="J54" s="315" t="s">
        <v>375</v>
      </c>
      <c r="K54" s="314"/>
    </row>
    <row r="55" spans="3:11" x14ac:dyDescent="0.25">
      <c r="C55" s="315"/>
      <c r="D55" s="314"/>
      <c r="E55" s="315" t="s">
        <v>185</v>
      </c>
      <c r="F55" s="314"/>
      <c r="G55" s="331">
        <f>G54</f>
        <v>193</v>
      </c>
      <c r="H55" s="332"/>
      <c r="I55" s="210"/>
      <c r="J55" s="315"/>
      <c r="K55" s="314"/>
    </row>
    <row r="56" spans="3:11" x14ac:dyDescent="0.25">
      <c r="C56" s="218"/>
      <c r="D56" s="217"/>
      <c r="E56" s="218"/>
      <c r="F56" s="217"/>
      <c r="G56" s="228"/>
      <c r="H56" s="229"/>
      <c r="I56" s="218"/>
      <c r="J56" s="218"/>
      <c r="K56" s="217"/>
    </row>
    <row r="57" spans="3:11" x14ac:dyDescent="0.25">
      <c r="C57" s="218"/>
      <c r="D57" s="217"/>
      <c r="E57" s="218"/>
      <c r="F57" s="217"/>
      <c r="G57" s="228"/>
      <c r="H57" s="229"/>
      <c r="I57" s="218"/>
      <c r="J57" s="218"/>
      <c r="K57" s="217"/>
    </row>
    <row r="58" spans="3:11" x14ac:dyDescent="0.25">
      <c r="C58" s="218"/>
      <c r="D58" s="217"/>
      <c r="E58" s="218"/>
      <c r="F58" s="217"/>
      <c r="G58" s="228"/>
      <c r="H58" s="229"/>
      <c r="I58" s="218"/>
      <c r="J58" s="218"/>
      <c r="K58" s="217"/>
    </row>
    <row r="59" spans="3:11" x14ac:dyDescent="0.25">
      <c r="C59" s="318" t="s">
        <v>376</v>
      </c>
      <c r="D59" s="319"/>
      <c r="E59" s="319"/>
      <c r="F59" s="319"/>
      <c r="G59" s="319"/>
      <c r="H59" s="319"/>
      <c r="I59" s="319"/>
      <c r="J59" s="319"/>
      <c r="K59" s="319"/>
    </row>
    <row r="60" spans="3:11" x14ac:dyDescent="0.25">
      <c r="C60" s="313" t="s">
        <v>173</v>
      </c>
      <c r="D60" s="314"/>
      <c r="E60" s="313" t="s">
        <v>174</v>
      </c>
      <c r="F60" s="314"/>
      <c r="G60" s="313" t="s">
        <v>175</v>
      </c>
      <c r="H60" s="314"/>
      <c r="I60" s="209" t="s">
        <v>176</v>
      </c>
      <c r="J60" s="313" t="s">
        <v>177</v>
      </c>
      <c r="K60" s="314"/>
    </row>
    <row r="61" spans="3:11" x14ac:dyDescent="0.25">
      <c r="C61" s="315">
        <v>1</v>
      </c>
      <c r="D61" s="330"/>
      <c r="E61" s="315" t="s">
        <v>141</v>
      </c>
      <c r="F61" s="314"/>
      <c r="G61" s="331">
        <v>90</v>
      </c>
      <c r="H61" s="332"/>
      <c r="I61" s="210" t="s">
        <v>377</v>
      </c>
      <c r="J61" s="315" t="s">
        <v>212</v>
      </c>
      <c r="K61" s="314"/>
    </row>
    <row r="62" spans="3:11" x14ac:dyDescent="0.25">
      <c r="C62" s="322">
        <v>2</v>
      </c>
      <c r="D62" s="323"/>
      <c r="E62" s="315" t="s">
        <v>141</v>
      </c>
      <c r="F62" s="314"/>
      <c r="G62" s="333">
        <v>10.18</v>
      </c>
      <c r="H62" s="334"/>
      <c r="I62" s="210" t="s">
        <v>364</v>
      </c>
      <c r="J62" s="315" t="s">
        <v>212</v>
      </c>
      <c r="K62" s="314"/>
    </row>
    <row r="63" spans="3:11" x14ac:dyDescent="0.25">
      <c r="C63" s="322">
        <v>3</v>
      </c>
      <c r="D63" s="323"/>
      <c r="E63" s="315" t="s">
        <v>141</v>
      </c>
      <c r="F63" s="314"/>
      <c r="G63" s="333">
        <v>90</v>
      </c>
      <c r="H63" s="334"/>
      <c r="I63" s="210" t="s">
        <v>364</v>
      </c>
      <c r="J63" s="315" t="s">
        <v>212</v>
      </c>
      <c r="K63" s="314"/>
    </row>
    <row r="64" spans="3:11" x14ac:dyDescent="0.25">
      <c r="C64" s="315">
        <v>4</v>
      </c>
      <c r="D64" s="330"/>
      <c r="E64" s="315" t="s">
        <v>141</v>
      </c>
      <c r="F64" s="314"/>
      <c r="G64" s="331">
        <v>90</v>
      </c>
      <c r="H64" s="332"/>
      <c r="I64" s="210" t="s">
        <v>360</v>
      </c>
      <c r="J64" s="315" t="s">
        <v>212</v>
      </c>
      <c r="K64" s="314"/>
    </row>
    <row r="65" spans="3:11" x14ac:dyDescent="0.25">
      <c r="C65" s="315"/>
      <c r="D65" s="314"/>
      <c r="E65" s="315" t="s">
        <v>185</v>
      </c>
      <c r="F65" s="314"/>
      <c r="G65" s="331">
        <f>SUM(G61:G64)</f>
        <v>280.18</v>
      </c>
      <c r="H65" s="332"/>
      <c r="I65" s="210"/>
      <c r="J65" s="315"/>
      <c r="K65" s="314"/>
    </row>
    <row r="69" spans="3:11" x14ac:dyDescent="0.25">
      <c r="E69" s="212" t="s">
        <v>357</v>
      </c>
      <c r="H69" s="213">
        <f>G18</f>
        <v>10946.16</v>
      </c>
    </row>
    <row r="70" spans="3:11" x14ac:dyDescent="0.25">
      <c r="E70" s="212" t="s">
        <v>378</v>
      </c>
      <c r="H70" s="214">
        <f>G30+G36+G43+G50+G55+G65</f>
        <v>4563.18</v>
      </c>
    </row>
    <row r="71" spans="3:11" x14ac:dyDescent="0.25">
      <c r="E71" s="212" t="s">
        <v>343</v>
      </c>
      <c r="H71" s="213">
        <f>G24</f>
        <v>711.36</v>
      </c>
    </row>
    <row r="72" spans="3:11" x14ac:dyDescent="0.25">
      <c r="E72" s="212" t="s">
        <v>185</v>
      </c>
      <c r="H72" s="213">
        <f>SUM(H69:H71)</f>
        <v>16220.7</v>
      </c>
    </row>
  </sheetData>
  <mergeCells count="158">
    <mergeCell ref="D3:F3"/>
    <mergeCell ref="C6:G6"/>
    <mergeCell ref="C8:G8"/>
    <mergeCell ref="C10:G10"/>
    <mergeCell ref="C13:K13"/>
    <mergeCell ref="C14:D14"/>
    <mergeCell ref="E14:F14"/>
    <mergeCell ref="G14:H14"/>
    <mergeCell ref="J14:K14"/>
    <mergeCell ref="C17:D17"/>
    <mergeCell ref="E17:F17"/>
    <mergeCell ref="G17:H17"/>
    <mergeCell ref="J17:K17"/>
    <mergeCell ref="C18:D18"/>
    <mergeCell ref="E18:F18"/>
    <mergeCell ref="G18:H18"/>
    <mergeCell ref="J18:K18"/>
    <mergeCell ref="C15:D15"/>
    <mergeCell ref="E15:F15"/>
    <mergeCell ref="G15:H15"/>
    <mergeCell ref="J15:K15"/>
    <mergeCell ref="C16:D16"/>
    <mergeCell ref="E16:F16"/>
    <mergeCell ref="G16:H16"/>
    <mergeCell ref="J16:K16"/>
    <mergeCell ref="C22:D22"/>
    <mergeCell ref="E22:F22"/>
    <mergeCell ref="G22:H22"/>
    <mergeCell ref="J22:K22"/>
    <mergeCell ref="C23:D23"/>
    <mergeCell ref="E23:F23"/>
    <mergeCell ref="G23:H23"/>
    <mergeCell ref="J23:K23"/>
    <mergeCell ref="C19:K19"/>
    <mergeCell ref="C20:D20"/>
    <mergeCell ref="E20:F20"/>
    <mergeCell ref="G20:H20"/>
    <mergeCell ref="J20:K20"/>
    <mergeCell ref="C21:D21"/>
    <mergeCell ref="E21:F21"/>
    <mergeCell ref="G21:H21"/>
    <mergeCell ref="J21:K21"/>
    <mergeCell ref="C24:D24"/>
    <mergeCell ref="E24:F24"/>
    <mergeCell ref="G24:H24"/>
    <mergeCell ref="J24:K24"/>
    <mergeCell ref="C25:K25"/>
    <mergeCell ref="C26:D26"/>
    <mergeCell ref="E26:F26"/>
    <mergeCell ref="G26:H26"/>
    <mergeCell ref="J26:K26"/>
    <mergeCell ref="C29:D29"/>
    <mergeCell ref="E29:F29"/>
    <mergeCell ref="G29:H29"/>
    <mergeCell ref="J29:K29"/>
    <mergeCell ref="C30:D30"/>
    <mergeCell ref="E30:F30"/>
    <mergeCell ref="G30:H30"/>
    <mergeCell ref="J30:K30"/>
    <mergeCell ref="C27:D27"/>
    <mergeCell ref="E27:F27"/>
    <mergeCell ref="G27:H27"/>
    <mergeCell ref="J27:K27"/>
    <mergeCell ref="C28:D28"/>
    <mergeCell ref="E28:F28"/>
    <mergeCell ref="G28:H28"/>
    <mergeCell ref="J28:K28"/>
    <mergeCell ref="C33:K33"/>
    <mergeCell ref="C34:D34"/>
    <mergeCell ref="E34:F34"/>
    <mergeCell ref="G34:H34"/>
    <mergeCell ref="J34:K34"/>
    <mergeCell ref="C35:D35"/>
    <mergeCell ref="E35:F35"/>
    <mergeCell ref="G35:H35"/>
    <mergeCell ref="J35:K35"/>
    <mergeCell ref="C36:D36"/>
    <mergeCell ref="E36:F36"/>
    <mergeCell ref="G36:H36"/>
    <mergeCell ref="J36:K36"/>
    <mergeCell ref="C38:K38"/>
    <mergeCell ref="C39:D39"/>
    <mergeCell ref="E39:F39"/>
    <mergeCell ref="G39:H39"/>
    <mergeCell ref="J39:K39"/>
    <mergeCell ref="C42:D42"/>
    <mergeCell ref="E42:F42"/>
    <mergeCell ref="G42:H42"/>
    <mergeCell ref="J42:K42"/>
    <mergeCell ref="C43:D43"/>
    <mergeCell ref="G43:H43"/>
    <mergeCell ref="J43:K43"/>
    <mergeCell ref="C40:D40"/>
    <mergeCell ref="E40:F40"/>
    <mergeCell ref="G40:H40"/>
    <mergeCell ref="J40:K40"/>
    <mergeCell ref="C41:D41"/>
    <mergeCell ref="E41:F41"/>
    <mergeCell ref="G41:H41"/>
    <mergeCell ref="J41:K41"/>
    <mergeCell ref="C48:D48"/>
    <mergeCell ref="E48:F48"/>
    <mergeCell ref="G48:H48"/>
    <mergeCell ref="J48:K48"/>
    <mergeCell ref="C49:D49"/>
    <mergeCell ref="E49:F49"/>
    <mergeCell ref="G49:H49"/>
    <mergeCell ref="J49:K49"/>
    <mergeCell ref="C45:K45"/>
    <mergeCell ref="C46:D46"/>
    <mergeCell ref="E46:F46"/>
    <mergeCell ref="G46:H46"/>
    <mergeCell ref="J46:K46"/>
    <mergeCell ref="C47:D47"/>
    <mergeCell ref="E47:F47"/>
    <mergeCell ref="G47:H47"/>
    <mergeCell ref="J47:K47"/>
    <mergeCell ref="C54:D54"/>
    <mergeCell ref="E54:F54"/>
    <mergeCell ref="G54:H54"/>
    <mergeCell ref="J54:K54"/>
    <mergeCell ref="C55:D55"/>
    <mergeCell ref="E55:F55"/>
    <mergeCell ref="G55:H55"/>
    <mergeCell ref="J55:K55"/>
    <mergeCell ref="C50:D50"/>
    <mergeCell ref="G50:H50"/>
    <mergeCell ref="J50:K50"/>
    <mergeCell ref="C52:K52"/>
    <mergeCell ref="C53:D53"/>
    <mergeCell ref="E53:F53"/>
    <mergeCell ref="G53:H53"/>
    <mergeCell ref="J53:K53"/>
    <mergeCell ref="C59:K59"/>
    <mergeCell ref="C60:D60"/>
    <mergeCell ref="E60:F60"/>
    <mergeCell ref="G60:H60"/>
    <mergeCell ref="J60:K60"/>
    <mergeCell ref="C61:D61"/>
    <mergeCell ref="E61:F61"/>
    <mergeCell ref="G61:H61"/>
    <mergeCell ref="J61:K61"/>
    <mergeCell ref="C64:D64"/>
    <mergeCell ref="E64:F64"/>
    <mergeCell ref="G64:H64"/>
    <mergeCell ref="J64:K64"/>
    <mergeCell ref="C65:D65"/>
    <mergeCell ref="E65:F65"/>
    <mergeCell ref="G65:H65"/>
    <mergeCell ref="J65:K65"/>
    <mergeCell ref="C62:D62"/>
    <mergeCell ref="E62:F62"/>
    <mergeCell ref="G62:H62"/>
    <mergeCell ref="J62:K62"/>
    <mergeCell ref="C63:D63"/>
    <mergeCell ref="E63:F63"/>
    <mergeCell ref="G63:H63"/>
    <mergeCell ref="J63:K6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view="pageBreakPreview" topLeftCell="C10" zoomScale="80" zoomScaleNormal="60" zoomScaleSheetLayoutView="80" workbookViewId="0">
      <selection activeCell="E6" sqref="E6"/>
    </sheetView>
  </sheetViews>
  <sheetFormatPr defaultRowHeight="26.25" x14ac:dyDescent="0.4"/>
  <cols>
    <col min="1" max="1" width="15.5703125" style="130" customWidth="1"/>
    <col min="2" max="2" width="29.28515625" style="130" customWidth="1"/>
    <col min="3" max="3" width="27.85546875" style="130" customWidth="1"/>
    <col min="4" max="4" width="26.28515625" style="130" customWidth="1"/>
    <col min="5" max="5" width="26" style="130" customWidth="1"/>
    <col min="6" max="6" width="24.5703125" style="130" customWidth="1"/>
    <col min="7" max="7" width="25" style="130" customWidth="1"/>
    <col min="8" max="8" width="25.5703125" style="130" customWidth="1"/>
    <col min="9" max="9" width="26.28515625" style="130" customWidth="1"/>
    <col min="10" max="10" width="22.42578125" style="130" customWidth="1"/>
    <col min="11" max="12" width="13.5703125" style="130" customWidth="1"/>
    <col min="13" max="14" width="9.140625" style="130"/>
    <col min="15" max="15" width="9.140625" style="130" customWidth="1"/>
    <col min="16" max="16" width="12.85546875" style="130" customWidth="1"/>
    <col min="17" max="17" width="22" style="130" customWidth="1"/>
    <col min="18" max="18" width="30.28515625" style="130" customWidth="1"/>
    <col min="19" max="19" width="25.140625" style="130" customWidth="1"/>
    <col min="20" max="20" width="9.140625" style="130"/>
    <col min="21" max="21" width="26.28515625" style="130" customWidth="1"/>
    <col min="22" max="16384" width="9.140625" style="130"/>
  </cols>
  <sheetData>
    <row r="1" spans="1:18" ht="90" x14ac:dyDescent="1.1499999999999999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8" x14ac:dyDescent="0.4">
      <c r="A2" s="131"/>
    </row>
    <row r="3" spans="1:18" ht="50.25" x14ac:dyDescent="0.7">
      <c r="A3" s="132" t="s">
        <v>148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8" ht="50.25" x14ac:dyDescent="0.7">
      <c r="A4" s="132" t="s">
        <v>149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8" ht="50.25" x14ac:dyDescent="0.7">
      <c r="A5" s="132" t="s">
        <v>150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8" ht="50.25" x14ac:dyDescent="0.7">
      <c r="A6" s="132" t="s">
        <v>151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8" ht="50.25" x14ac:dyDescent="0.7">
      <c r="A7" s="132" t="s">
        <v>152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8" ht="50.25" x14ac:dyDescent="0.7">
      <c r="A8" s="132" t="s">
        <v>168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8" ht="41.25" customHeight="1" x14ac:dyDescent="0.4">
      <c r="A9" s="236" t="s">
        <v>153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8" ht="59.25" customHeight="1" x14ac:dyDescent="0.4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spans="1:18" ht="50.25" x14ac:dyDescent="0.7">
      <c r="A11" s="133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8" x14ac:dyDescent="0.4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</row>
    <row r="13" spans="1:18" x14ac:dyDescent="0.4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</row>
    <row r="14" spans="1:18" s="134" customFormat="1" x14ac:dyDescent="0.2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</row>
    <row r="15" spans="1:18" s="134" customFormat="1" ht="33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R15" s="136"/>
    </row>
    <row r="16" spans="1:18" s="134" customFormat="1" ht="33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9" s="134" customFormat="1" ht="35.25" x14ac:dyDescent="0.25">
      <c r="A17" s="137" t="s">
        <v>154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9" s="134" customFormat="1" ht="35.25" x14ac:dyDescent="0.25">
      <c r="A18" s="237" t="s">
        <v>155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R18" s="139"/>
    </row>
    <row r="19" spans="1:19" s="134" customFormat="1" ht="35.25" x14ac:dyDescent="0.25">
      <c r="A19" s="140" t="s">
        <v>156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R19" s="136"/>
    </row>
    <row r="20" spans="1:19" s="134" customFormat="1" x14ac:dyDescent="0.2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</row>
    <row r="21" spans="1:19" s="134" customFormat="1" x14ac:dyDescent="0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R21" s="141"/>
    </row>
    <row r="22" spans="1:19" s="134" customFormat="1" x14ac:dyDescent="0.2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R22" s="142"/>
    </row>
    <row r="23" spans="1:19" s="134" customFormat="1" x14ac:dyDescent="0.2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  <row r="24" spans="1:19" s="134" customFormat="1" x14ac:dyDescent="0.2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</row>
    <row r="25" spans="1:19" s="134" customFormat="1" x14ac:dyDescent="0.25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</row>
    <row r="26" spans="1:19" s="134" customFormat="1" x14ac:dyDescent="0.25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R26" s="143"/>
    </row>
    <row r="27" spans="1:19" s="134" customFormat="1" x14ac:dyDescent="0.25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R27" s="143"/>
    </row>
    <row r="28" spans="1:19" s="134" customFormat="1" x14ac:dyDescent="0.25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R28" s="144"/>
    </row>
    <row r="29" spans="1:19" s="134" customFormat="1" x14ac:dyDescent="0.25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R29" s="145"/>
    </row>
    <row r="30" spans="1:19" s="134" customFormat="1" x14ac:dyDescent="0.2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R30" s="143"/>
      <c r="S30" s="136"/>
    </row>
    <row r="31" spans="1:19" s="134" customFormat="1" x14ac:dyDescent="0.2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R31" s="145"/>
      <c r="S31" s="136"/>
    </row>
    <row r="32" spans="1:19" s="134" customFormat="1" ht="35.25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R32" s="144"/>
      <c r="S32" s="136"/>
    </row>
    <row r="33" spans="1:21" s="134" customFormat="1" ht="35.25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R33" s="143"/>
    </row>
    <row r="34" spans="1:21" s="134" customFormat="1" ht="45.75" x14ac:dyDescent="0.25">
      <c r="A34" s="146" t="s">
        <v>157</v>
      </c>
      <c r="B34" s="147"/>
      <c r="C34" s="1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R34" s="139"/>
    </row>
    <row r="35" spans="1:21" s="134" customFormat="1" ht="45.75" x14ac:dyDescent="0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U35" s="136"/>
    </row>
    <row r="36" spans="1:21" s="134" customFormat="1" ht="45.75" x14ac:dyDescent="0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R36" s="139"/>
      <c r="S36" s="136"/>
    </row>
    <row r="37" spans="1:21" s="134" customFormat="1" ht="45.75" x14ac:dyDescent="0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R37" s="139"/>
    </row>
    <row r="38" spans="1:21" s="134" customFormat="1" ht="45.75" x14ac:dyDescent="0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</row>
    <row r="39" spans="1:21" s="134" customFormat="1" ht="45.75" x14ac:dyDescent="0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R39" s="141"/>
      <c r="S39" s="139"/>
    </row>
    <row r="40" spans="1:21" s="134" customFormat="1" ht="45.75" x14ac:dyDescent="0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R40" s="141"/>
    </row>
    <row r="41" spans="1:21" s="134" customFormat="1" ht="45.75" x14ac:dyDescent="0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R41" s="141"/>
    </row>
    <row r="42" spans="1:21" s="134" customFormat="1" ht="33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</row>
    <row r="43" spans="1:21" s="134" customFormat="1" ht="45.75" x14ac:dyDescent="0.25">
      <c r="A43" s="146" t="s">
        <v>158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3"/>
    </row>
    <row r="44" spans="1:21" s="134" customFormat="1" x14ac:dyDescent="0.25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R44" s="149"/>
    </row>
    <row r="45" spans="1:21" s="134" customFormat="1" x14ac:dyDescent="0.25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R45" s="149"/>
      <c r="S45" s="142"/>
    </row>
    <row r="46" spans="1:21" s="134" customFormat="1" x14ac:dyDescent="0.25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R46" s="149"/>
      <c r="S46" s="142"/>
    </row>
    <row r="47" spans="1:21" s="134" customFormat="1" x14ac:dyDescent="0.25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R47" s="149"/>
      <c r="S47" s="145"/>
    </row>
    <row r="48" spans="1:21" s="134" customFormat="1" x14ac:dyDescent="0.25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R48" s="150"/>
      <c r="S48" s="143"/>
    </row>
    <row r="49" spans="1:19" s="134" customFormat="1" x14ac:dyDescent="0.25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R49" s="149"/>
      <c r="S49" s="143"/>
    </row>
    <row r="50" spans="1:19" s="134" customFormat="1" x14ac:dyDescent="0.25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R50" s="151"/>
      <c r="S50" s="143"/>
    </row>
    <row r="51" spans="1:19" s="134" customFormat="1" x14ac:dyDescent="0.25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R51" s="145"/>
      <c r="S51" s="142"/>
    </row>
    <row r="52" spans="1:19" s="134" customFormat="1" x14ac:dyDescent="0.25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R52" s="143"/>
      <c r="S52" s="145"/>
    </row>
    <row r="53" spans="1:19" s="134" customFormat="1" x14ac:dyDescent="0.2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R53" s="143"/>
      <c r="S53" s="143"/>
    </row>
    <row r="54" spans="1:19" s="134" customFormat="1" x14ac:dyDescent="0.25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R54" s="149"/>
      <c r="S54" s="143"/>
    </row>
    <row r="55" spans="1:19" s="134" customFormat="1" ht="33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R55" s="149"/>
      <c r="S55" s="142"/>
    </row>
    <row r="56" spans="1:19" s="134" customFormat="1" ht="33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R56" s="149"/>
      <c r="S56" s="142"/>
    </row>
    <row r="57" spans="1:19" ht="45.75" x14ac:dyDescent="0.65">
      <c r="A57" s="152" t="s">
        <v>159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R57" s="154"/>
      <c r="S57" s="155"/>
    </row>
    <row r="58" spans="1:19" x14ac:dyDescent="0.4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R58" s="154"/>
      <c r="S58" s="155"/>
    </row>
    <row r="59" spans="1:19" x14ac:dyDescent="0.4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R59" s="230"/>
      <c r="S59" s="155"/>
    </row>
    <row r="60" spans="1:19" x14ac:dyDescent="0.4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R60" s="230"/>
      <c r="S60" s="155"/>
    </row>
    <row r="61" spans="1:19" x14ac:dyDescent="0.4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R61" s="154"/>
      <c r="S61" s="156"/>
    </row>
    <row r="62" spans="1:19" x14ac:dyDescent="0.4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R62" s="154"/>
      <c r="S62" s="156"/>
    </row>
    <row r="63" spans="1:19" x14ac:dyDescent="0.4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R63" s="154"/>
      <c r="S63" s="156"/>
    </row>
    <row r="64" spans="1:19" x14ac:dyDescent="0.4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R64" s="156"/>
      <c r="S64" s="159"/>
    </row>
    <row r="65" spans="1:19" x14ac:dyDescent="0.4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R65" s="156"/>
      <c r="S65" s="156"/>
    </row>
    <row r="66" spans="1:19" ht="4.5" customHeight="1" x14ac:dyDescent="0.4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R66" s="154"/>
      <c r="S66" s="156"/>
    </row>
    <row r="67" spans="1:19" ht="33" x14ac:dyDescent="0.4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R67" s="154"/>
      <c r="S67" s="156"/>
    </row>
    <row r="68" spans="1:19" ht="60" customHeight="1" x14ac:dyDescent="0.6">
      <c r="A68" s="152" t="s">
        <v>160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R68" s="154"/>
      <c r="S68" s="156"/>
    </row>
    <row r="69" spans="1:19" ht="60" customHeight="1" x14ac:dyDescent="0.6">
      <c r="A69" s="152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R69" s="154"/>
      <c r="S69" s="156"/>
    </row>
    <row r="70" spans="1:19" x14ac:dyDescent="0.4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R70" s="154"/>
      <c r="S70" s="156"/>
    </row>
    <row r="71" spans="1:19" x14ac:dyDescent="0.4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R71" s="156"/>
      <c r="S71" s="156"/>
    </row>
    <row r="72" spans="1:19" x14ac:dyDescent="0.4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R72" s="159"/>
      <c r="S72" s="156"/>
    </row>
    <row r="73" spans="1:19" x14ac:dyDescent="0.4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R73" s="156"/>
      <c r="S73" s="156"/>
    </row>
    <row r="74" spans="1:19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R74" s="156"/>
      <c r="S74" s="156"/>
    </row>
    <row r="75" spans="1:19" x14ac:dyDescent="0.4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R75" s="156"/>
      <c r="S75" s="156"/>
    </row>
    <row r="76" spans="1:19" x14ac:dyDescent="0.4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R76" s="156"/>
      <c r="S76" s="156"/>
    </row>
    <row r="77" spans="1:19" x14ac:dyDescent="0.4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R77" s="156"/>
      <c r="S77" s="156"/>
    </row>
    <row r="78" spans="1:19" ht="33" x14ac:dyDescent="0.45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R78" s="156"/>
      <c r="S78" s="156"/>
    </row>
    <row r="79" spans="1:19" ht="76.5" customHeight="1" x14ac:dyDescent="0.6">
      <c r="A79" s="152" t="s">
        <v>161</v>
      </c>
      <c r="B79" s="160"/>
      <c r="C79" s="160"/>
      <c r="D79" s="160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R79" s="156"/>
      <c r="S79" s="156"/>
    </row>
    <row r="80" spans="1:19" ht="76.5" customHeight="1" x14ac:dyDescent="0.6">
      <c r="A80" s="152"/>
      <c r="B80" s="160"/>
      <c r="C80" s="160"/>
      <c r="D80" s="160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R80" s="156"/>
      <c r="S80" s="156"/>
    </row>
    <row r="81" spans="1:19" x14ac:dyDescent="0.4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R81" s="156"/>
      <c r="S81" s="156"/>
    </row>
    <row r="82" spans="1:19" x14ac:dyDescent="0.4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R82" s="156"/>
      <c r="S82" s="156"/>
    </row>
    <row r="83" spans="1:19" x14ac:dyDescent="0.4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R83" s="159"/>
      <c r="S83" s="156"/>
    </row>
    <row r="84" spans="1:19" x14ac:dyDescent="0.4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R84" s="156"/>
      <c r="S84" s="156"/>
    </row>
    <row r="85" spans="1:19" ht="33" x14ac:dyDescent="0.4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</row>
    <row r="86" spans="1:19" ht="45.75" x14ac:dyDescent="0.65">
      <c r="A86" s="161" t="s">
        <v>162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</row>
    <row r="87" spans="1:19" ht="45" x14ac:dyDescent="0.6">
      <c r="A87" s="232" t="s">
        <v>163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</row>
    <row r="88" spans="1:19" x14ac:dyDescent="0.4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</row>
    <row r="89" spans="1:19" x14ac:dyDescent="0.4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</row>
    <row r="90" spans="1:19" x14ac:dyDescent="0.4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</row>
    <row r="91" spans="1:19" x14ac:dyDescent="0.4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</row>
    <row r="92" spans="1:19" x14ac:dyDescent="0.4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</row>
    <row r="93" spans="1:19" x14ac:dyDescent="0.4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</row>
    <row r="94" spans="1:19" x14ac:dyDescent="0.4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</row>
    <row r="95" spans="1:19" x14ac:dyDescent="0.4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</row>
    <row r="96" spans="1:19" x14ac:dyDescent="0.4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</row>
    <row r="97" spans="1:21" ht="33" x14ac:dyDescent="0.45">
      <c r="A97" s="158" t="s">
        <v>164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21" ht="45.75" x14ac:dyDescent="0.65">
      <c r="A98" s="153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</row>
    <row r="99" spans="1:21" ht="33" x14ac:dyDescent="0.4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  <row r="100" spans="1:21" ht="33" x14ac:dyDescent="0.4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</row>
    <row r="106" spans="1:21" x14ac:dyDescent="0.4">
      <c r="U106" s="130" t="s">
        <v>165</v>
      </c>
    </row>
    <row r="108" spans="1:21" ht="27" thickBot="1" x14ac:dyDescent="0.45">
      <c r="A108" s="162"/>
      <c r="B108" s="162"/>
      <c r="C108" s="162"/>
      <c r="D108" s="156"/>
    </row>
    <row r="110" spans="1:21" ht="34.5" x14ac:dyDescent="0.45">
      <c r="A110" s="163" t="s">
        <v>166</v>
      </c>
      <c r="B110" s="163"/>
      <c r="C110" s="163"/>
    </row>
    <row r="112" spans="1:21" ht="27" thickBot="1" x14ac:dyDescent="0.45">
      <c r="A112" s="162"/>
      <c r="B112" s="162"/>
      <c r="C112" s="162"/>
      <c r="D112" s="162"/>
    </row>
  </sheetData>
  <mergeCells count="12">
    <mergeCell ref="A44:N54"/>
    <mergeCell ref="A58:N65"/>
    <mergeCell ref="A1:N1"/>
    <mergeCell ref="A9:N10"/>
    <mergeCell ref="A12:N14"/>
    <mergeCell ref="A18:N18"/>
    <mergeCell ref="A20:N31"/>
    <mergeCell ref="R59:R60"/>
    <mergeCell ref="A70:N77"/>
    <mergeCell ref="A81:N84"/>
    <mergeCell ref="A87:N87"/>
    <mergeCell ref="A88:N96"/>
  </mergeCells>
  <pageMargins left="0.7" right="0.7" top="0.75" bottom="0.75" header="0.3" footer="0.3"/>
  <pageSetup scale="21" orientation="portrait" r:id="rId1"/>
  <rowBreaks count="1" manualBreakCount="1">
    <brk id="8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10" zoomScale="60" zoomScaleNormal="100" workbookViewId="0">
      <selection activeCell="E27" sqref="E27"/>
    </sheetView>
  </sheetViews>
  <sheetFormatPr defaultRowHeight="15.75" x14ac:dyDescent="0.25"/>
  <cols>
    <col min="1" max="1" width="8.85546875" style="35" customWidth="1"/>
    <col min="2" max="2" width="25.140625" style="35" customWidth="1"/>
    <col min="3" max="3" width="21" style="35" customWidth="1"/>
    <col min="4" max="4" width="21.42578125" style="35" customWidth="1"/>
    <col min="5" max="5" width="20.7109375" style="35" customWidth="1"/>
    <col min="6" max="6" width="23.28515625" style="35" customWidth="1"/>
    <col min="7" max="7" width="22.85546875" style="35" customWidth="1"/>
    <col min="8" max="8" width="17.42578125" style="35" customWidth="1"/>
    <col min="9" max="16384" width="9.140625" style="35"/>
  </cols>
  <sheetData>
    <row r="1" spans="1:8" x14ac:dyDescent="0.25">
      <c r="A1" s="1" t="s">
        <v>0</v>
      </c>
      <c r="B1" s="33"/>
      <c r="C1" s="33"/>
      <c r="D1" s="33"/>
      <c r="E1" s="33"/>
      <c r="F1" s="44"/>
      <c r="G1" s="44"/>
      <c r="H1" s="33"/>
    </row>
    <row r="2" spans="1:8" x14ac:dyDescent="0.25">
      <c r="A2" s="1" t="s">
        <v>1</v>
      </c>
      <c r="B2" s="33"/>
      <c r="C2" s="33"/>
      <c r="D2" s="33"/>
      <c r="E2" s="33"/>
      <c r="F2" s="44"/>
      <c r="G2" s="44"/>
      <c r="H2" s="33"/>
    </row>
    <row r="3" spans="1:8" ht="16.5" thickBot="1" x14ac:dyDescent="0.3">
      <c r="A3" s="1" t="s">
        <v>2</v>
      </c>
      <c r="B3" s="33"/>
      <c r="C3" s="33"/>
      <c r="D3" s="33"/>
      <c r="E3" s="33"/>
      <c r="F3" s="44"/>
      <c r="G3" s="44"/>
      <c r="H3" s="33"/>
    </row>
    <row r="4" spans="1:8" ht="48" thickBot="1" x14ac:dyDescent="0.3">
      <c r="A4" s="24" t="s">
        <v>3</v>
      </c>
      <c r="B4" s="36" t="s">
        <v>4</v>
      </c>
      <c r="C4" s="241" t="s">
        <v>5</v>
      </c>
      <c r="D4" s="242"/>
      <c r="E4" s="243" t="s">
        <v>6</v>
      </c>
      <c r="F4" s="244"/>
      <c r="G4" s="43"/>
      <c r="H4" s="43"/>
    </row>
    <row r="5" spans="1:8" ht="30.75" customHeight="1" thickBot="1" x14ac:dyDescent="0.3">
      <c r="A5" s="245" t="s">
        <v>7</v>
      </c>
      <c r="B5" s="246"/>
      <c r="C5" s="246"/>
      <c r="D5" s="246"/>
      <c r="E5" s="246"/>
      <c r="F5" s="246"/>
      <c r="G5" s="246"/>
      <c r="H5" s="247"/>
    </row>
    <row r="6" spans="1:8" x14ac:dyDescent="0.25">
      <c r="A6" s="33"/>
      <c r="B6" s="33"/>
      <c r="C6" s="33"/>
      <c r="D6" s="33"/>
      <c r="E6" s="33"/>
      <c r="F6" s="44"/>
      <c r="G6" s="44"/>
      <c r="H6" s="33"/>
    </row>
    <row r="7" spans="1:8" x14ac:dyDescent="0.25">
      <c r="A7" s="33"/>
      <c r="B7" s="33"/>
      <c r="C7" s="33"/>
      <c r="D7" s="33"/>
      <c r="E7" s="33"/>
      <c r="F7" s="44"/>
      <c r="G7" s="44"/>
      <c r="H7" s="33"/>
    </row>
    <row r="8" spans="1:8" x14ac:dyDescent="0.25">
      <c r="A8" s="33"/>
      <c r="B8" s="33"/>
      <c r="C8" s="33"/>
      <c r="D8" s="33"/>
      <c r="E8" s="33"/>
      <c r="F8" s="44"/>
      <c r="G8" s="44"/>
      <c r="H8" s="33"/>
    </row>
    <row r="9" spans="1:8" ht="18.75" x14ac:dyDescent="0.3">
      <c r="A9" s="34" t="s">
        <v>8</v>
      </c>
      <c r="B9" s="33"/>
      <c r="C9" s="33"/>
      <c r="D9" s="33"/>
      <c r="E9" s="33"/>
      <c r="F9" s="44"/>
      <c r="G9" s="44"/>
      <c r="H9" s="33"/>
    </row>
    <row r="10" spans="1:8" ht="19.5" thickBot="1" x14ac:dyDescent="0.35">
      <c r="A10" s="34" t="s">
        <v>9</v>
      </c>
      <c r="B10" s="33"/>
      <c r="C10" s="33"/>
      <c r="D10" s="33"/>
      <c r="E10" s="33"/>
      <c r="F10" s="44"/>
      <c r="G10" s="44"/>
      <c r="H10" s="33"/>
    </row>
    <row r="11" spans="1:8" ht="19.5" customHeight="1" thickBot="1" x14ac:dyDescent="0.3">
      <c r="A11" s="248" t="s">
        <v>3</v>
      </c>
      <c r="B11" s="239" t="s">
        <v>4</v>
      </c>
      <c r="C11" s="251" t="s">
        <v>61</v>
      </c>
      <c r="D11" s="252"/>
      <c r="E11" s="253" t="s">
        <v>51</v>
      </c>
      <c r="F11" s="251" t="s">
        <v>62</v>
      </c>
      <c r="G11" s="252"/>
      <c r="H11" s="239" t="s">
        <v>51</v>
      </c>
    </row>
    <row r="12" spans="1:8" ht="146.25" customHeight="1" thickBot="1" x14ac:dyDescent="0.3">
      <c r="A12" s="249"/>
      <c r="B12" s="250"/>
      <c r="C12" s="48" t="s">
        <v>59</v>
      </c>
      <c r="D12" s="46" t="s">
        <v>52</v>
      </c>
      <c r="E12" s="254"/>
      <c r="F12" s="56" t="s">
        <v>64</v>
      </c>
      <c r="G12" s="47" t="s">
        <v>53</v>
      </c>
      <c r="H12" s="240"/>
    </row>
    <row r="13" spans="1:8" ht="16.5" thickBot="1" x14ac:dyDescent="0.3">
      <c r="A13" s="29">
        <v>1</v>
      </c>
      <c r="B13" s="38">
        <v>2</v>
      </c>
      <c r="C13" s="3">
        <v>3</v>
      </c>
      <c r="D13" s="3">
        <v>5</v>
      </c>
      <c r="E13" s="30">
        <v>6</v>
      </c>
      <c r="F13" s="30">
        <v>7</v>
      </c>
      <c r="G13" s="30">
        <v>8</v>
      </c>
      <c r="H13" s="30">
        <v>9</v>
      </c>
    </row>
    <row r="14" spans="1:8" ht="36" customHeight="1" thickBot="1" x14ac:dyDescent="0.3">
      <c r="A14" s="29">
        <v>11000</v>
      </c>
      <c r="B14" s="38" t="s">
        <v>11</v>
      </c>
      <c r="C14" s="37">
        <v>6878698.6500000004</v>
      </c>
      <c r="D14" s="49">
        <v>1559944.34</v>
      </c>
      <c r="E14" s="37">
        <f>D14/C14*100</f>
        <v>22.677899111047697</v>
      </c>
      <c r="F14" s="37">
        <v>7671249</v>
      </c>
      <c r="G14" s="49">
        <f>675594.67+533743.69+92806.51+10946.16</f>
        <v>1313091.0299999998</v>
      </c>
      <c r="H14" s="37">
        <f>G14/F14*100</f>
        <v>17.117043521856736</v>
      </c>
    </row>
    <row r="15" spans="1:8" ht="36" customHeight="1" thickBot="1" x14ac:dyDescent="0.3">
      <c r="A15" s="29">
        <v>13000</v>
      </c>
      <c r="B15" s="30" t="s">
        <v>12</v>
      </c>
      <c r="C15" s="37">
        <v>1047625.89</v>
      </c>
      <c r="D15" s="52">
        <v>126704.22</v>
      </c>
      <c r="E15" s="37">
        <f t="shared" ref="E15:E19" si="0">D15/C15*100</f>
        <v>12.09441473425213</v>
      </c>
      <c r="F15" s="37">
        <v>1544944</v>
      </c>
      <c r="G15" s="52">
        <f>45217.19+113621.26+4701.57+4563.18</f>
        <v>168103.2</v>
      </c>
      <c r="H15" s="37">
        <f t="shared" ref="H15:H19" si="1">G15/F15*100</f>
        <v>10.88086040659079</v>
      </c>
    </row>
    <row r="16" spans="1:8" ht="36" customHeight="1" thickBot="1" x14ac:dyDescent="0.3">
      <c r="A16" s="29">
        <v>13200</v>
      </c>
      <c r="B16" s="30" t="s">
        <v>13</v>
      </c>
      <c r="C16" s="37">
        <v>167465.17000000001</v>
      </c>
      <c r="D16" s="52">
        <v>53798.65</v>
      </c>
      <c r="E16" s="37">
        <f t="shared" si="0"/>
        <v>32.12527715464654</v>
      </c>
      <c r="F16" s="37">
        <v>241000</v>
      </c>
      <c r="G16" s="52">
        <f>59114.34+711.36</f>
        <v>59825.7</v>
      </c>
      <c r="H16" s="37">
        <f t="shared" si="1"/>
        <v>24.823941908713692</v>
      </c>
    </row>
    <row r="17" spans="1:8" ht="36" customHeight="1" thickBot="1" x14ac:dyDescent="0.3">
      <c r="A17" s="29">
        <v>21000</v>
      </c>
      <c r="B17" s="38" t="s">
        <v>14</v>
      </c>
      <c r="C17" s="37">
        <v>70000</v>
      </c>
      <c r="D17" s="52"/>
      <c r="E17" s="37">
        <f t="shared" si="0"/>
        <v>0</v>
      </c>
      <c r="F17" s="37">
        <v>140000</v>
      </c>
      <c r="G17" s="52">
        <v>0</v>
      </c>
      <c r="H17" s="37">
        <f t="shared" si="1"/>
        <v>0</v>
      </c>
    </row>
    <row r="18" spans="1:8" ht="36" customHeight="1" thickBot="1" x14ac:dyDescent="0.3">
      <c r="A18" s="29">
        <v>30000</v>
      </c>
      <c r="B18" s="30" t="s">
        <v>15</v>
      </c>
      <c r="C18" s="37">
        <v>487792.5</v>
      </c>
      <c r="D18" s="52">
        <v>4110.6000000000004</v>
      </c>
      <c r="E18" s="37">
        <f t="shared" si="0"/>
        <v>0.84269438336997804</v>
      </c>
      <c r="F18" s="37">
        <v>1282815</v>
      </c>
      <c r="G18" s="52">
        <v>254327.05</v>
      </c>
      <c r="H18" s="37">
        <f t="shared" si="1"/>
        <v>19.825699730670436</v>
      </c>
    </row>
    <row r="19" spans="1:8" ht="36" customHeight="1" thickBot="1" x14ac:dyDescent="0.3">
      <c r="A19" s="29"/>
      <c r="B19" s="30" t="s">
        <v>16</v>
      </c>
      <c r="C19" s="42">
        <f>C14+C15+C16+C17+C18</f>
        <v>8651582.2100000009</v>
      </c>
      <c r="D19" s="42">
        <f>SUM(D14:D18)</f>
        <v>1744557.81</v>
      </c>
      <c r="E19" s="37">
        <f t="shared" si="0"/>
        <v>20.164609982940913</v>
      </c>
      <c r="F19" s="42">
        <f>SUM(F14:F18)</f>
        <v>10880008</v>
      </c>
      <c r="G19" s="58">
        <f>SUM(G14:G18)</f>
        <v>1795346.9799999997</v>
      </c>
      <c r="H19" s="37">
        <f t="shared" si="1"/>
        <v>16.501338785780302</v>
      </c>
    </row>
    <row r="23" spans="1:8" x14ac:dyDescent="0.25">
      <c r="G23" s="51"/>
    </row>
  </sheetData>
  <mergeCells count="9">
    <mergeCell ref="H11:H12"/>
    <mergeCell ref="C4:D4"/>
    <mergeCell ref="E4:F4"/>
    <mergeCell ref="A5:H5"/>
    <mergeCell ref="A11:A12"/>
    <mergeCell ref="B11:B12"/>
    <mergeCell ref="C11:D11"/>
    <mergeCell ref="E11:E12"/>
    <mergeCell ref="F11:G11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view="pageBreakPreview" zoomScale="80" zoomScaleNormal="100" zoomScaleSheetLayoutView="80" workbookViewId="0">
      <selection activeCell="D4" sqref="D4"/>
    </sheetView>
  </sheetViews>
  <sheetFormatPr defaultRowHeight="18.75" x14ac:dyDescent="0.3"/>
  <cols>
    <col min="1" max="1" width="8.5703125" style="59" customWidth="1"/>
    <col min="2" max="2" width="51.140625" style="59" customWidth="1"/>
    <col min="3" max="3" width="38.42578125" style="59" customWidth="1"/>
    <col min="4" max="4" width="27.140625" style="59" customWidth="1"/>
    <col min="5" max="5" width="22.7109375" style="59" customWidth="1"/>
    <col min="6" max="6" width="35.42578125" style="59" customWidth="1"/>
    <col min="7" max="7" width="24" style="59" customWidth="1"/>
    <col min="8" max="8" width="19.28515625" style="59" customWidth="1"/>
    <col min="9" max="11" width="23.28515625" style="59" customWidth="1"/>
    <col min="15" max="16" width="9.140625" style="59"/>
    <col min="17" max="17" width="12.7109375" style="59" bestFit="1" customWidth="1"/>
    <col min="18" max="18" width="13.5703125" style="59" customWidth="1"/>
    <col min="19" max="19" width="9.140625" style="59"/>
    <col min="20" max="20" width="10.28515625" style="59" bestFit="1" customWidth="1"/>
    <col min="21" max="16384" width="9.140625" style="59"/>
  </cols>
  <sheetData>
    <row r="1" spans="1:20" x14ac:dyDescent="0.3">
      <c r="A1" s="34" t="s">
        <v>12</v>
      </c>
    </row>
    <row r="2" spans="1:20" ht="19.5" thickBot="1" x14ac:dyDescent="0.35">
      <c r="A2" s="34" t="s">
        <v>67</v>
      </c>
    </row>
    <row r="3" spans="1:20" ht="19.5" thickBot="1" x14ac:dyDescent="0.35">
      <c r="A3" s="60"/>
      <c r="B3" s="61"/>
      <c r="C3" s="61"/>
      <c r="D3" s="61"/>
      <c r="E3" s="61"/>
      <c r="F3" s="61"/>
      <c r="G3" s="61"/>
      <c r="H3" s="62"/>
    </row>
    <row r="4" spans="1:20" ht="56.25" x14ac:dyDescent="0.3">
      <c r="A4" s="63">
        <v>13000</v>
      </c>
      <c r="B4" s="64" t="s">
        <v>68</v>
      </c>
      <c r="C4" s="65" t="s">
        <v>69</v>
      </c>
      <c r="D4" s="64" t="s">
        <v>147</v>
      </c>
      <c r="E4" s="65" t="s">
        <v>10</v>
      </c>
      <c r="F4" s="65" t="s">
        <v>70</v>
      </c>
      <c r="G4" s="64" t="s">
        <v>146</v>
      </c>
      <c r="H4" s="65" t="s">
        <v>10</v>
      </c>
    </row>
    <row r="5" spans="1:20" ht="34.5" customHeight="1" x14ac:dyDescent="0.3">
      <c r="A5" s="65">
        <v>13100</v>
      </c>
      <c r="B5" s="65" t="s">
        <v>71</v>
      </c>
      <c r="C5" s="66">
        <f>C6+C7+C8+C9+C10</f>
        <v>450944</v>
      </c>
      <c r="D5" s="66">
        <f>D6+D7+D8+D9+D10</f>
        <v>487.8</v>
      </c>
      <c r="E5" s="67">
        <v>0</v>
      </c>
      <c r="F5" s="68">
        <f>F6+F7+F8+F9+F10</f>
        <v>85000</v>
      </c>
      <c r="G5" s="69">
        <f>G10+G9+G8+G7</f>
        <v>23932.46</v>
      </c>
      <c r="H5" s="70">
        <f>G5/F5</f>
        <v>0.28155835294117648</v>
      </c>
      <c r="Q5" s="71"/>
    </row>
    <row r="6" spans="1:20" x14ac:dyDescent="0.3">
      <c r="A6" s="72">
        <v>13130</v>
      </c>
      <c r="B6" s="72" t="s">
        <v>72</v>
      </c>
      <c r="C6" s="73">
        <v>17000</v>
      </c>
      <c r="D6" s="74">
        <v>0</v>
      </c>
      <c r="E6" s="74">
        <v>0</v>
      </c>
      <c r="F6" s="73">
        <v>2000</v>
      </c>
      <c r="G6" s="75"/>
      <c r="H6" s="70"/>
      <c r="Q6" s="76"/>
      <c r="R6" s="76"/>
    </row>
    <row r="7" spans="1:20" x14ac:dyDescent="0.3">
      <c r="A7" s="72">
        <v>13140</v>
      </c>
      <c r="B7" s="72" t="s">
        <v>73</v>
      </c>
      <c r="C7" s="73">
        <v>130500</v>
      </c>
      <c r="D7" s="74">
        <v>0</v>
      </c>
      <c r="E7" s="74">
        <v>0</v>
      </c>
      <c r="F7" s="73">
        <v>30000</v>
      </c>
      <c r="G7" s="122">
        <v>4797.49</v>
      </c>
      <c r="H7" s="70">
        <f>G7/F7</f>
        <v>0.15991633333333333</v>
      </c>
      <c r="Q7" s="76"/>
      <c r="R7" s="76"/>
    </row>
    <row r="8" spans="1:20" x14ac:dyDescent="0.3">
      <c r="A8" s="72">
        <v>13141</v>
      </c>
      <c r="B8" s="77" t="s">
        <v>74</v>
      </c>
      <c r="C8" s="78">
        <v>165844</v>
      </c>
      <c r="D8" s="78">
        <v>487.8</v>
      </c>
      <c r="E8" s="79">
        <v>0</v>
      </c>
      <c r="F8" s="73">
        <v>30000</v>
      </c>
      <c r="G8" s="122">
        <v>11238.4</v>
      </c>
      <c r="H8" s="70">
        <f t="shared" ref="H8:H10" si="0">G8/F8</f>
        <v>0.3746133333333333</v>
      </c>
      <c r="Q8" s="76"/>
      <c r="R8" s="76"/>
    </row>
    <row r="9" spans="1:20" x14ac:dyDescent="0.3">
      <c r="A9" s="72">
        <v>13142</v>
      </c>
      <c r="B9" s="77" t="s">
        <v>75</v>
      </c>
      <c r="C9" s="78">
        <v>123500</v>
      </c>
      <c r="D9" s="79">
        <v>0</v>
      </c>
      <c r="E9" s="79">
        <v>0</v>
      </c>
      <c r="F9" s="73">
        <v>20000</v>
      </c>
      <c r="G9" s="122">
        <v>7265.8</v>
      </c>
      <c r="H9" s="70">
        <f t="shared" si="0"/>
        <v>0.36329</v>
      </c>
      <c r="Q9" s="76"/>
      <c r="R9" s="76"/>
    </row>
    <row r="10" spans="1:20" x14ac:dyDescent="0.3">
      <c r="A10" s="72">
        <v>13143</v>
      </c>
      <c r="B10" s="77" t="s">
        <v>76</v>
      </c>
      <c r="C10" s="78">
        <v>14100</v>
      </c>
      <c r="D10" s="79">
        <v>0</v>
      </c>
      <c r="E10" s="79">
        <v>0</v>
      </c>
      <c r="F10" s="73">
        <v>3000</v>
      </c>
      <c r="G10" s="122">
        <v>630.77</v>
      </c>
      <c r="H10" s="70">
        <f t="shared" si="0"/>
        <v>0.21025666666666665</v>
      </c>
      <c r="Q10" s="76"/>
      <c r="R10" s="76"/>
    </row>
    <row r="11" spans="1:20" x14ac:dyDescent="0.3">
      <c r="A11" s="257"/>
      <c r="B11" s="258"/>
      <c r="C11" s="258"/>
      <c r="D11" s="258"/>
      <c r="E11" s="258"/>
      <c r="F11" s="258"/>
      <c r="G11" s="258"/>
      <c r="H11" s="259"/>
      <c r="Q11" s="76"/>
      <c r="R11" s="76"/>
    </row>
    <row r="12" spans="1:20" x14ac:dyDescent="0.3">
      <c r="A12" s="260"/>
      <c r="B12" s="261"/>
      <c r="C12" s="261"/>
      <c r="D12" s="261"/>
      <c r="E12" s="261"/>
      <c r="F12" s="261"/>
      <c r="G12" s="261"/>
      <c r="H12" s="262"/>
      <c r="Q12" s="76"/>
      <c r="R12" s="76"/>
    </row>
    <row r="13" spans="1:20" ht="37.5" customHeight="1" x14ac:dyDescent="0.3">
      <c r="A13" s="65">
        <v>13200</v>
      </c>
      <c r="B13" s="65" t="s">
        <v>77</v>
      </c>
      <c r="C13" s="66">
        <f>C14+C15+C16+C17+C18</f>
        <v>241000</v>
      </c>
      <c r="D13" s="66">
        <f>D14+D15+D16+D17+D18</f>
        <v>59825.69</v>
      </c>
      <c r="E13" s="70">
        <f>D13/C13</f>
        <v>0.24823937759336101</v>
      </c>
      <c r="F13" s="66">
        <f>F14+F15+F16+F17+F18</f>
        <v>167465.16999999998</v>
      </c>
      <c r="G13" s="69">
        <f>G18+G17+G16+G15+G14</f>
        <v>53798.65</v>
      </c>
      <c r="H13" s="70">
        <f>G13/F13</f>
        <v>0.32125277154646548</v>
      </c>
      <c r="Q13" s="76"/>
      <c r="R13" s="76"/>
      <c r="T13" s="71"/>
    </row>
    <row r="14" spans="1:20" ht="24" customHeight="1" x14ac:dyDescent="0.3">
      <c r="A14" s="72"/>
      <c r="B14" s="72" t="s">
        <v>78</v>
      </c>
      <c r="C14" s="73">
        <v>98600</v>
      </c>
      <c r="D14" s="73">
        <v>16898.689999999999</v>
      </c>
      <c r="E14" s="70">
        <f t="shared" ref="E14:E24" si="1">D14/C14</f>
        <v>0.17138630831643001</v>
      </c>
      <c r="F14" s="73">
        <v>70000</v>
      </c>
      <c r="G14" s="122">
        <v>17533.169999999998</v>
      </c>
      <c r="H14" s="70">
        <f t="shared" ref="H14:H16" si="2">G14/F14</f>
        <v>0.25047385714285714</v>
      </c>
      <c r="R14" s="76"/>
    </row>
    <row r="15" spans="1:20" ht="24" customHeight="1" x14ac:dyDescent="0.3">
      <c r="A15" s="72"/>
      <c r="B15" s="72" t="s">
        <v>79</v>
      </c>
      <c r="C15" s="73">
        <v>17600</v>
      </c>
      <c r="D15" s="73">
        <v>677.38</v>
      </c>
      <c r="E15" s="70">
        <f t="shared" si="1"/>
        <v>3.8487500000000001E-2</v>
      </c>
      <c r="F15" s="73">
        <v>9000</v>
      </c>
      <c r="G15" s="122">
        <v>3331.15</v>
      </c>
      <c r="H15" s="70">
        <f t="shared" si="2"/>
        <v>0.37012777777777778</v>
      </c>
      <c r="R15" s="76"/>
    </row>
    <row r="16" spans="1:20" ht="24" customHeight="1" x14ac:dyDescent="0.3">
      <c r="A16" s="72"/>
      <c r="B16" s="72" t="s">
        <v>80</v>
      </c>
      <c r="C16" s="73">
        <v>7200</v>
      </c>
      <c r="D16" s="73">
        <v>816.48</v>
      </c>
      <c r="E16" s="70">
        <f t="shared" si="1"/>
        <v>0.1134</v>
      </c>
      <c r="F16" s="73">
        <v>3465.17</v>
      </c>
      <c r="G16" s="122">
        <v>571.53</v>
      </c>
      <c r="H16" s="70">
        <f t="shared" si="2"/>
        <v>0.16493563086370941</v>
      </c>
    </row>
    <row r="17" spans="1:17" x14ac:dyDescent="0.3">
      <c r="A17" s="72"/>
      <c r="B17" s="72" t="s">
        <v>81</v>
      </c>
      <c r="C17" s="73">
        <v>80000</v>
      </c>
      <c r="D17" s="73">
        <v>35709.42</v>
      </c>
      <c r="E17" s="70">
        <f t="shared" si="1"/>
        <v>0.44636774999999995</v>
      </c>
      <c r="F17" s="73">
        <v>58000</v>
      </c>
      <c r="G17" s="122">
        <v>26090.080000000002</v>
      </c>
      <c r="H17" s="70">
        <f>G17/F17</f>
        <v>0.44982896551724139</v>
      </c>
    </row>
    <row r="18" spans="1:17" x14ac:dyDescent="0.3">
      <c r="A18" s="72"/>
      <c r="B18" s="72" t="s">
        <v>82</v>
      </c>
      <c r="C18" s="73">
        <v>37600</v>
      </c>
      <c r="D18" s="73">
        <v>5723.72</v>
      </c>
      <c r="E18" s="70">
        <f t="shared" si="1"/>
        <v>0.15222659574468086</v>
      </c>
      <c r="F18" s="73">
        <v>27000</v>
      </c>
      <c r="G18" s="122">
        <v>6272.72</v>
      </c>
      <c r="H18" s="70">
        <f>G18/F18</f>
        <v>0.23232296296296298</v>
      </c>
      <c r="Q18" s="71"/>
    </row>
    <row r="19" spans="1:17" x14ac:dyDescent="0.3">
      <c r="D19" s="76"/>
      <c r="E19" s="70"/>
      <c r="G19" s="80"/>
      <c r="H19" s="70"/>
    </row>
    <row r="20" spans="1:17" x14ac:dyDescent="0.3">
      <c r="D20" s="76"/>
      <c r="E20" s="70"/>
      <c r="G20" s="81"/>
      <c r="H20" s="81"/>
    </row>
    <row r="21" spans="1:17" x14ac:dyDescent="0.3">
      <c r="A21" s="65">
        <v>13300</v>
      </c>
      <c r="B21" s="65" t="s">
        <v>83</v>
      </c>
      <c r="C21" s="66">
        <f>C22+C23+C24+C25</f>
        <v>82800</v>
      </c>
      <c r="D21" s="66">
        <f>D22+D23+D24</f>
        <v>9960.1</v>
      </c>
      <c r="E21" s="70">
        <f t="shared" si="1"/>
        <v>0.12029106280193237</v>
      </c>
      <c r="F21" s="66">
        <v>71000</v>
      </c>
      <c r="G21" s="69">
        <f>G22+G23</f>
        <v>9988.7999999999993</v>
      </c>
      <c r="H21" s="70">
        <f>G21/F21</f>
        <v>0.14068732394366196</v>
      </c>
      <c r="Q21" s="71"/>
    </row>
    <row r="22" spans="1:17" x14ac:dyDescent="0.3">
      <c r="A22" s="72">
        <v>13310</v>
      </c>
      <c r="B22" s="72" t="s">
        <v>84</v>
      </c>
      <c r="C22" s="73">
        <v>5000</v>
      </c>
      <c r="E22" s="70">
        <f>D23/C22</f>
        <v>1.9920200000000001</v>
      </c>
      <c r="F22" s="73">
        <v>0</v>
      </c>
      <c r="G22" s="75"/>
      <c r="H22" s="70"/>
    </row>
    <row r="23" spans="1:17" x14ac:dyDescent="0.3">
      <c r="A23" s="72">
        <v>13320</v>
      </c>
      <c r="B23" s="72" t="s">
        <v>85</v>
      </c>
      <c r="C23" s="73">
        <v>77000</v>
      </c>
      <c r="D23" s="73">
        <v>9960.1</v>
      </c>
      <c r="E23" s="70">
        <f>D23/C23</f>
        <v>0.12935194805194805</v>
      </c>
      <c r="F23" s="73">
        <v>70000</v>
      </c>
      <c r="G23" s="122">
        <v>9988.7999999999993</v>
      </c>
      <c r="H23" s="70">
        <f>G23/F23</f>
        <v>0.14269714285714286</v>
      </c>
    </row>
    <row r="24" spans="1:17" x14ac:dyDescent="0.3">
      <c r="A24" s="72">
        <v>13330</v>
      </c>
      <c r="B24" s="72" t="s">
        <v>86</v>
      </c>
      <c r="C24" s="73">
        <v>800</v>
      </c>
      <c r="D24" s="72"/>
      <c r="E24" s="70">
        <f t="shared" si="1"/>
        <v>0</v>
      </c>
      <c r="F24" s="73">
        <v>1000</v>
      </c>
      <c r="G24" s="75">
        <v>0</v>
      </c>
      <c r="H24" s="70"/>
    </row>
    <row r="25" spans="1:17" x14ac:dyDescent="0.3">
      <c r="A25" s="72">
        <v>13340</v>
      </c>
      <c r="B25" s="72" t="s">
        <v>87</v>
      </c>
      <c r="C25" s="73">
        <v>0</v>
      </c>
      <c r="D25" s="72"/>
      <c r="E25" s="70"/>
      <c r="F25" s="73"/>
      <c r="G25" s="72"/>
      <c r="H25" s="72"/>
    </row>
    <row r="26" spans="1:17" x14ac:dyDescent="0.3">
      <c r="A26" s="82"/>
      <c r="B26" s="258"/>
      <c r="C26" s="258"/>
      <c r="D26" s="258"/>
      <c r="E26" s="258"/>
      <c r="F26" s="258"/>
      <c r="G26" s="258"/>
      <c r="H26" s="82"/>
    </row>
    <row r="27" spans="1:17" x14ac:dyDescent="0.3">
      <c r="B27" s="261"/>
      <c r="C27" s="261"/>
      <c r="D27" s="261"/>
      <c r="E27" s="261"/>
      <c r="F27" s="261"/>
      <c r="G27" s="261"/>
    </row>
    <row r="28" spans="1:17" x14ac:dyDescent="0.3">
      <c r="A28" s="65">
        <v>13400</v>
      </c>
      <c r="B28" s="65" t="s">
        <v>88</v>
      </c>
      <c r="C28" s="66">
        <f>C29+C30+C31+C32+C33+C34+C35+C36</f>
        <v>225000</v>
      </c>
      <c r="D28" s="66">
        <f>D32+D34</f>
        <v>16976.689999999999</v>
      </c>
      <c r="E28" s="66">
        <f>C28/D28</f>
        <v>13.253466959695913</v>
      </c>
      <c r="F28" s="66">
        <f>F29+F32+F33+F34+F35</f>
        <v>145200</v>
      </c>
      <c r="G28" s="68">
        <f>G29+G30+G31+G32+G33+G34+G35+G36</f>
        <v>6241.63</v>
      </c>
      <c r="H28" s="70">
        <f>G28/F28</f>
        <v>4.2986432506887051E-2</v>
      </c>
      <c r="Q28" s="71"/>
    </row>
    <row r="29" spans="1:17" x14ac:dyDescent="0.3">
      <c r="A29" s="72">
        <v>13410</v>
      </c>
      <c r="B29" s="72" t="s">
        <v>89</v>
      </c>
      <c r="C29" s="73">
        <v>10000</v>
      </c>
      <c r="D29" s="73"/>
      <c r="E29" s="66"/>
      <c r="F29" s="73">
        <v>200</v>
      </c>
      <c r="G29" s="73"/>
      <c r="H29" s="70"/>
    </row>
    <row r="30" spans="1:17" x14ac:dyDescent="0.3">
      <c r="A30" s="72">
        <v>13420</v>
      </c>
      <c r="B30" s="72" t="s">
        <v>90</v>
      </c>
      <c r="C30" s="73">
        <v>0</v>
      </c>
      <c r="D30" s="73"/>
      <c r="E30" s="66"/>
      <c r="F30" s="73"/>
      <c r="G30" s="73"/>
      <c r="H30" s="70"/>
    </row>
    <row r="31" spans="1:17" x14ac:dyDescent="0.3">
      <c r="A31" s="72">
        <v>13430</v>
      </c>
      <c r="B31" s="72" t="s">
        <v>91</v>
      </c>
      <c r="C31" s="73">
        <v>0</v>
      </c>
      <c r="D31" s="73"/>
      <c r="E31" s="66"/>
      <c r="F31" s="73"/>
      <c r="G31" s="73"/>
      <c r="H31" s="70"/>
    </row>
    <row r="32" spans="1:17" ht="37.5" x14ac:dyDescent="0.3">
      <c r="A32" s="72">
        <v>13440</v>
      </c>
      <c r="B32" s="72" t="s">
        <v>92</v>
      </c>
      <c r="C32" s="73">
        <v>50000</v>
      </c>
      <c r="D32" s="73">
        <v>10575</v>
      </c>
      <c r="E32" s="66">
        <f t="shared" ref="E32:E34" si="3">C32/D32</f>
        <v>4.7281323877068555</v>
      </c>
      <c r="F32" s="73">
        <v>20000</v>
      </c>
      <c r="G32" s="73"/>
      <c r="H32" s="70"/>
    </row>
    <row r="33" spans="1:17" x14ac:dyDescent="0.3">
      <c r="A33" s="72">
        <v>13450</v>
      </c>
      <c r="B33" s="72" t="s">
        <v>93</v>
      </c>
      <c r="C33" s="73">
        <v>12000</v>
      </c>
      <c r="D33" s="73"/>
      <c r="E33" s="66"/>
      <c r="F33" s="73">
        <v>4000</v>
      </c>
      <c r="G33" s="73"/>
      <c r="H33" s="70"/>
    </row>
    <row r="34" spans="1:17" x14ac:dyDescent="0.3">
      <c r="A34" s="72">
        <v>13460</v>
      </c>
      <c r="B34" s="72" t="s">
        <v>94</v>
      </c>
      <c r="C34" s="73">
        <v>150000</v>
      </c>
      <c r="D34" s="73">
        <v>6401.69</v>
      </c>
      <c r="E34" s="66">
        <f t="shared" si="3"/>
        <v>23.431312668998345</v>
      </c>
      <c r="F34" s="73">
        <v>121000</v>
      </c>
      <c r="G34" s="123">
        <v>6241.63</v>
      </c>
      <c r="H34" s="70">
        <f>G34/F34</f>
        <v>5.1583719008264466E-2</v>
      </c>
    </row>
    <row r="35" spans="1:17" x14ac:dyDescent="0.3">
      <c r="A35" s="72">
        <v>13470</v>
      </c>
      <c r="B35" s="72" t="s">
        <v>95</v>
      </c>
      <c r="C35" s="73">
        <v>3000</v>
      </c>
      <c r="D35" s="73"/>
      <c r="E35" s="66"/>
      <c r="F35" s="73"/>
      <c r="G35" s="73"/>
      <c r="H35" s="70"/>
    </row>
    <row r="36" spans="1:17" x14ac:dyDescent="0.3">
      <c r="A36" s="72">
        <v>13780</v>
      </c>
      <c r="B36" s="72" t="s">
        <v>96</v>
      </c>
      <c r="C36" s="73"/>
      <c r="D36" s="72"/>
      <c r="E36" s="66"/>
      <c r="F36" s="73">
        <v>0</v>
      </c>
      <c r="G36" s="83"/>
      <c r="H36" s="73">
        <v>0</v>
      </c>
    </row>
    <row r="37" spans="1:17" x14ac:dyDescent="0.3">
      <c r="A37" s="82"/>
      <c r="B37" s="258"/>
      <c r="C37" s="258"/>
      <c r="D37" s="258"/>
      <c r="E37" s="258"/>
      <c r="F37" s="258"/>
      <c r="G37" s="258"/>
      <c r="H37" s="82"/>
    </row>
    <row r="38" spans="1:17" x14ac:dyDescent="0.3">
      <c r="B38" s="261"/>
      <c r="C38" s="261"/>
      <c r="D38" s="261"/>
      <c r="E38" s="261"/>
      <c r="F38" s="261"/>
      <c r="G38" s="261"/>
    </row>
    <row r="39" spans="1:17" ht="56.25" x14ac:dyDescent="0.3">
      <c r="A39" s="84">
        <v>1350</v>
      </c>
      <c r="B39" s="85" t="s">
        <v>97</v>
      </c>
      <c r="C39" s="86">
        <f>C40+C41+C42+C43+C44+C45+C46+C47</f>
        <v>58500</v>
      </c>
      <c r="D39" s="86">
        <f>D46+D47</f>
        <v>31652.5</v>
      </c>
      <c r="E39" s="87">
        <f>D39/C39</f>
        <v>0.5410683760683761</v>
      </c>
      <c r="F39" s="88">
        <f>F40+F42+F46+F47</f>
        <v>98000</v>
      </c>
      <c r="G39" s="75">
        <f>G40+G41+G42+G46</f>
        <v>4704.1899999999996</v>
      </c>
      <c r="H39" s="88">
        <f>G39/F39</f>
        <v>4.8001938775510199E-2</v>
      </c>
      <c r="Q39" s="71"/>
    </row>
    <row r="40" spans="1:17" x14ac:dyDescent="0.3">
      <c r="A40" s="89">
        <v>13501</v>
      </c>
      <c r="B40" s="90" t="s">
        <v>98</v>
      </c>
      <c r="C40" s="91">
        <v>20000</v>
      </c>
      <c r="D40" s="91"/>
      <c r="E40" s="87"/>
      <c r="F40" s="92">
        <v>9000</v>
      </c>
      <c r="G40" s="83"/>
      <c r="H40" s="88">
        <f t="shared" ref="H40:H42" si="4">G40/F40</f>
        <v>0</v>
      </c>
    </row>
    <row r="41" spans="1:17" x14ac:dyDescent="0.3">
      <c r="A41" s="89">
        <v>13502</v>
      </c>
      <c r="B41" s="90" t="s">
        <v>99</v>
      </c>
      <c r="C41" s="91">
        <v>0</v>
      </c>
      <c r="D41" s="91"/>
      <c r="E41" s="87"/>
      <c r="F41" s="92"/>
      <c r="G41" s="83"/>
      <c r="H41" s="88">
        <v>0</v>
      </c>
    </row>
    <row r="42" spans="1:17" x14ac:dyDescent="0.3">
      <c r="A42" s="89">
        <v>13503</v>
      </c>
      <c r="B42" s="90" t="s">
        <v>100</v>
      </c>
      <c r="C42" s="91">
        <v>3500</v>
      </c>
      <c r="D42" s="91"/>
      <c r="E42" s="87"/>
      <c r="F42" s="92">
        <v>58000</v>
      </c>
      <c r="G42" s="83"/>
      <c r="H42" s="88">
        <f t="shared" si="4"/>
        <v>0</v>
      </c>
    </row>
    <row r="43" spans="1:17" ht="37.5" x14ac:dyDescent="0.3">
      <c r="A43" s="89">
        <v>13504</v>
      </c>
      <c r="B43" s="90" t="s">
        <v>101</v>
      </c>
      <c r="C43" s="91">
        <v>0</v>
      </c>
      <c r="D43" s="91"/>
      <c r="E43" s="87"/>
      <c r="F43" s="92"/>
      <c r="G43" s="83"/>
      <c r="H43" s="93">
        <v>0</v>
      </c>
    </row>
    <row r="44" spans="1:17" x14ac:dyDescent="0.3">
      <c r="A44" s="89">
        <v>13505</v>
      </c>
      <c r="B44" s="90" t="s">
        <v>102</v>
      </c>
      <c r="C44" s="91">
        <v>0</v>
      </c>
      <c r="D44" s="91"/>
      <c r="E44" s="87"/>
      <c r="F44" s="92"/>
      <c r="G44" s="83"/>
      <c r="H44" s="93">
        <v>0</v>
      </c>
    </row>
    <row r="45" spans="1:17" x14ac:dyDescent="0.3">
      <c r="A45" s="89">
        <v>13508</v>
      </c>
      <c r="B45" s="90" t="s">
        <v>103</v>
      </c>
      <c r="C45" s="91">
        <v>0</v>
      </c>
      <c r="D45" s="91"/>
      <c r="E45" s="87"/>
      <c r="F45" s="92"/>
      <c r="G45" s="83"/>
      <c r="H45" s="93">
        <v>0</v>
      </c>
    </row>
    <row r="46" spans="1:17" x14ac:dyDescent="0.3">
      <c r="A46" s="89">
        <v>13509</v>
      </c>
      <c r="B46" s="90" t="s">
        <v>104</v>
      </c>
      <c r="C46" s="91">
        <v>25000</v>
      </c>
      <c r="D46" s="91">
        <v>21963</v>
      </c>
      <c r="E46" s="87">
        <f t="shared" ref="E46:E47" si="5">D46/C46</f>
        <v>0.87851999999999997</v>
      </c>
      <c r="F46" s="92">
        <v>21000</v>
      </c>
      <c r="G46" s="122">
        <v>4704.1899999999996</v>
      </c>
      <c r="H46" s="88">
        <f>G46/F46</f>
        <v>0.22400904761904761</v>
      </c>
    </row>
    <row r="47" spans="1:17" x14ac:dyDescent="0.3">
      <c r="A47" s="89">
        <v>13510</v>
      </c>
      <c r="B47" s="90" t="s">
        <v>105</v>
      </c>
      <c r="C47" s="91">
        <v>10000</v>
      </c>
      <c r="D47" s="91">
        <v>9689.5</v>
      </c>
      <c r="E47" s="87">
        <f t="shared" si="5"/>
        <v>0.96894999999999998</v>
      </c>
      <c r="F47" s="91">
        <v>10000</v>
      </c>
      <c r="G47" s="83"/>
      <c r="H47" s="88">
        <f>G47/F47</f>
        <v>0</v>
      </c>
    </row>
    <row r="48" spans="1:17" x14ac:dyDescent="0.3">
      <c r="A48" s="94"/>
      <c r="B48" s="263"/>
      <c r="C48" s="263"/>
      <c r="D48" s="263"/>
      <c r="E48" s="263"/>
      <c r="F48" s="263"/>
      <c r="G48" s="263"/>
      <c r="H48" s="95"/>
    </row>
    <row r="49" spans="1:17" x14ac:dyDescent="0.3">
      <c r="B49" s="256"/>
      <c r="C49" s="256"/>
      <c r="D49" s="256"/>
      <c r="E49" s="256"/>
      <c r="F49" s="256"/>
      <c r="G49" s="256"/>
    </row>
    <row r="50" spans="1:17" ht="37.5" x14ac:dyDescent="0.3">
      <c r="A50" s="84">
        <v>1360</v>
      </c>
      <c r="B50" s="85" t="s">
        <v>106</v>
      </c>
      <c r="C50" s="86">
        <f>C51+C52+C53</f>
        <v>141200</v>
      </c>
      <c r="D50" s="86">
        <f>D51</f>
        <v>908.6</v>
      </c>
      <c r="E50" s="87">
        <f>D50/C50</f>
        <v>6.4348441926345614E-3</v>
      </c>
      <c r="F50" s="88">
        <f>F51+F53</f>
        <v>100000</v>
      </c>
      <c r="G50" s="69">
        <f>G51+G52+G53</f>
        <v>3651</v>
      </c>
      <c r="H50" s="88">
        <f>G50/F50*100</f>
        <v>3.6510000000000002</v>
      </c>
      <c r="Q50" s="71"/>
    </row>
    <row r="51" spans="1:17" x14ac:dyDescent="0.3">
      <c r="A51" s="89">
        <v>13610</v>
      </c>
      <c r="B51" s="90" t="s">
        <v>107</v>
      </c>
      <c r="C51" s="91">
        <v>121200</v>
      </c>
      <c r="D51" s="91">
        <v>908.6</v>
      </c>
      <c r="E51" s="87">
        <f t="shared" ref="E51" si="6">D51/C51</f>
        <v>7.4966996699669967E-3</v>
      </c>
      <c r="F51" s="92">
        <v>100000</v>
      </c>
      <c r="G51" s="124">
        <v>3651</v>
      </c>
      <c r="H51" s="88">
        <f>G51/F51*100</f>
        <v>3.6510000000000002</v>
      </c>
    </row>
    <row r="52" spans="1:17" x14ac:dyDescent="0.3">
      <c r="A52" s="89">
        <v>13640</v>
      </c>
      <c r="B52" s="90" t="s">
        <v>108</v>
      </c>
      <c r="C52" s="91">
        <v>0</v>
      </c>
      <c r="D52" s="91"/>
      <c r="E52" s="87"/>
      <c r="F52" s="92"/>
      <c r="G52" s="96"/>
      <c r="H52" s="93"/>
    </row>
    <row r="53" spans="1:17" x14ac:dyDescent="0.3">
      <c r="A53" s="89">
        <v>13660</v>
      </c>
      <c r="B53" s="90" t="s">
        <v>109</v>
      </c>
      <c r="C53" s="91">
        <v>20000</v>
      </c>
      <c r="D53" s="91"/>
      <c r="E53" s="87"/>
      <c r="F53" s="92"/>
      <c r="G53" s="96"/>
      <c r="H53" s="96"/>
    </row>
    <row r="54" spans="1:17" x14ac:dyDescent="0.3">
      <c r="A54" s="264"/>
      <c r="B54" s="255"/>
      <c r="C54" s="255"/>
      <c r="D54" s="255"/>
      <c r="E54" s="255"/>
      <c r="F54" s="255"/>
      <c r="G54" s="255"/>
      <c r="H54" s="266"/>
    </row>
    <row r="55" spans="1:17" x14ac:dyDescent="0.3">
      <c r="A55" s="265"/>
      <c r="B55" s="263"/>
      <c r="C55" s="263"/>
      <c r="D55" s="263"/>
      <c r="E55" s="263"/>
      <c r="F55" s="263"/>
      <c r="G55" s="263"/>
      <c r="H55" s="267"/>
    </row>
    <row r="56" spans="1:17" x14ac:dyDescent="0.3">
      <c r="A56" s="264"/>
      <c r="B56" s="256"/>
      <c r="C56" s="256"/>
      <c r="D56" s="256"/>
      <c r="E56" s="256"/>
      <c r="F56" s="256"/>
      <c r="G56" s="256"/>
      <c r="H56" s="266"/>
    </row>
    <row r="57" spans="1:17" ht="37.5" x14ac:dyDescent="0.3">
      <c r="A57" s="84">
        <v>1370</v>
      </c>
      <c r="B57" s="85" t="s">
        <v>110</v>
      </c>
      <c r="C57" s="86">
        <f>C60</f>
        <v>60000</v>
      </c>
      <c r="D57" s="86">
        <f>D60</f>
        <v>4640.8599999999997</v>
      </c>
      <c r="E57" s="87">
        <f>D57/C57</f>
        <v>7.7347666666666662E-2</v>
      </c>
      <c r="F57" s="88">
        <f>F58+F59+F60</f>
        <v>30000</v>
      </c>
      <c r="G57" s="97">
        <f>G60</f>
        <v>4814.3999999999996</v>
      </c>
      <c r="H57" s="98">
        <f>G57/F57*100</f>
        <v>16.047999999999998</v>
      </c>
      <c r="Q57" s="71"/>
    </row>
    <row r="58" spans="1:17" x14ac:dyDescent="0.3">
      <c r="A58" s="89">
        <v>13720</v>
      </c>
      <c r="B58" s="90" t="s">
        <v>111</v>
      </c>
      <c r="C58" s="91">
        <v>0</v>
      </c>
      <c r="D58" s="91"/>
      <c r="E58" s="87"/>
      <c r="F58" s="92"/>
      <c r="G58" s="93"/>
      <c r="H58" s="98"/>
    </row>
    <row r="59" spans="1:17" x14ac:dyDescent="0.3">
      <c r="A59" s="89">
        <v>13770</v>
      </c>
      <c r="B59" s="90" t="s">
        <v>112</v>
      </c>
      <c r="C59" s="91">
        <v>0</v>
      </c>
      <c r="D59" s="91"/>
      <c r="E59" s="87"/>
      <c r="F59" s="92"/>
      <c r="G59" s="93"/>
      <c r="H59" s="98"/>
    </row>
    <row r="60" spans="1:17" x14ac:dyDescent="0.3">
      <c r="A60" s="89">
        <v>13780</v>
      </c>
      <c r="B60" s="90" t="s">
        <v>113</v>
      </c>
      <c r="C60" s="91">
        <v>60000</v>
      </c>
      <c r="D60" s="91">
        <v>4640.8599999999997</v>
      </c>
      <c r="E60" s="87">
        <f t="shared" ref="E60" si="7">D60/C60</f>
        <v>7.7347666666666662E-2</v>
      </c>
      <c r="F60" s="92">
        <v>30000</v>
      </c>
      <c r="G60" s="125">
        <v>4814.3999999999996</v>
      </c>
      <c r="H60" s="98">
        <f>G60/F60*100</f>
        <v>16.047999999999998</v>
      </c>
    </row>
    <row r="61" spans="1:17" x14ac:dyDescent="0.3">
      <c r="A61" s="94"/>
      <c r="B61" s="255"/>
      <c r="C61" s="255"/>
      <c r="D61" s="255"/>
      <c r="E61" s="255"/>
      <c r="F61" s="255"/>
      <c r="G61" s="255"/>
      <c r="H61" s="95"/>
    </row>
    <row r="62" spans="1:17" x14ac:dyDescent="0.3">
      <c r="B62" s="256"/>
      <c r="C62" s="256"/>
      <c r="D62" s="256"/>
      <c r="E62" s="256"/>
      <c r="F62" s="256"/>
      <c r="G62" s="256"/>
    </row>
    <row r="63" spans="1:17" ht="37.5" x14ac:dyDescent="0.3">
      <c r="A63" s="84">
        <v>1380</v>
      </c>
      <c r="B63" s="85" t="s">
        <v>114</v>
      </c>
      <c r="C63" s="85"/>
      <c r="D63" s="86">
        <f>D64+D65</f>
        <v>1000</v>
      </c>
      <c r="E63" s="85"/>
      <c r="F63" s="85"/>
      <c r="G63" s="99">
        <f>G64+G65</f>
        <v>2835.51</v>
      </c>
      <c r="H63" s="100" t="s">
        <v>19</v>
      </c>
    </row>
    <row r="64" spans="1:17" x14ac:dyDescent="0.3">
      <c r="A64" s="89">
        <v>13810</v>
      </c>
      <c r="B64" s="90" t="s">
        <v>115</v>
      </c>
      <c r="C64" s="90"/>
      <c r="D64" s="91">
        <v>1000</v>
      </c>
      <c r="E64" s="90"/>
      <c r="F64" s="90"/>
      <c r="G64" s="126">
        <v>1000</v>
      </c>
      <c r="H64" s="101"/>
    </row>
    <row r="65" spans="1:17" x14ac:dyDescent="0.3">
      <c r="A65" s="89">
        <v>13820</v>
      </c>
      <c r="B65" s="90" t="s">
        <v>116</v>
      </c>
      <c r="C65" s="90"/>
      <c r="D65" s="91"/>
      <c r="E65" s="90"/>
      <c r="F65" s="90"/>
      <c r="G65" s="126">
        <v>1835.51</v>
      </c>
      <c r="H65" s="101"/>
    </row>
    <row r="66" spans="1:17" x14ac:dyDescent="0.3">
      <c r="A66" s="89">
        <v>13821</v>
      </c>
      <c r="B66" s="90" t="s">
        <v>117</v>
      </c>
      <c r="C66" s="102"/>
      <c r="D66" s="103"/>
      <c r="E66" s="102"/>
      <c r="F66" s="102"/>
      <c r="H66" s="101"/>
    </row>
    <row r="67" spans="1:17" x14ac:dyDescent="0.3">
      <c r="A67" s="89">
        <v>13830</v>
      </c>
      <c r="B67" s="90" t="s">
        <v>118</v>
      </c>
      <c r="C67" s="90"/>
      <c r="D67" s="91"/>
      <c r="E67" s="90"/>
      <c r="F67" s="90"/>
      <c r="G67" s="83"/>
      <c r="H67" s="101"/>
    </row>
    <row r="68" spans="1:17" x14ac:dyDescent="0.3">
      <c r="A68" s="89">
        <v>13850</v>
      </c>
      <c r="B68" s="90" t="s">
        <v>119</v>
      </c>
      <c r="C68" s="90"/>
      <c r="D68" s="91"/>
      <c r="E68" s="90"/>
      <c r="F68" s="90"/>
      <c r="G68" s="83"/>
      <c r="H68" s="101"/>
    </row>
    <row r="69" spans="1:17" x14ac:dyDescent="0.3">
      <c r="B69" s="255"/>
      <c r="C69" s="255"/>
      <c r="D69" s="255"/>
      <c r="E69" s="255"/>
      <c r="F69" s="255"/>
      <c r="G69" s="255"/>
    </row>
    <row r="70" spans="1:17" x14ac:dyDescent="0.3">
      <c r="A70" s="104"/>
      <c r="B70" s="256"/>
      <c r="C70" s="256"/>
      <c r="D70" s="256"/>
      <c r="E70" s="256"/>
      <c r="F70" s="256"/>
      <c r="G70" s="256"/>
    </row>
    <row r="71" spans="1:17" ht="37.5" x14ac:dyDescent="0.3">
      <c r="A71" s="84">
        <v>1395</v>
      </c>
      <c r="B71" s="85" t="s">
        <v>120</v>
      </c>
      <c r="C71" s="86">
        <f>C72+C73+C74+C75</f>
        <v>26000</v>
      </c>
      <c r="D71" s="85">
        <f>D72+D73</f>
        <v>95</v>
      </c>
      <c r="E71" s="85"/>
      <c r="F71" s="88">
        <f>F72+F73+F74</f>
        <v>25200</v>
      </c>
      <c r="G71" s="69">
        <f>G72</f>
        <v>85</v>
      </c>
      <c r="H71" s="88"/>
      <c r="Q71" s="71"/>
    </row>
    <row r="72" spans="1:17" x14ac:dyDescent="0.3">
      <c r="A72" s="89">
        <v>13951</v>
      </c>
      <c r="B72" s="90" t="s">
        <v>121</v>
      </c>
      <c r="C72" s="91">
        <v>17500</v>
      </c>
      <c r="D72" s="90">
        <v>85</v>
      </c>
      <c r="E72" s="90"/>
      <c r="F72" s="92">
        <v>15000</v>
      </c>
      <c r="G72" s="59">
        <v>85</v>
      </c>
      <c r="H72" s="93"/>
    </row>
    <row r="73" spans="1:17" x14ac:dyDescent="0.3">
      <c r="A73" s="89">
        <v>13952</v>
      </c>
      <c r="B73" s="90" t="s">
        <v>122</v>
      </c>
      <c r="C73" s="91">
        <v>500</v>
      </c>
      <c r="D73" s="90">
        <v>10</v>
      </c>
      <c r="E73" s="90"/>
      <c r="F73" s="92">
        <v>2200</v>
      </c>
      <c r="H73" s="93"/>
    </row>
    <row r="74" spans="1:17" x14ac:dyDescent="0.3">
      <c r="A74" s="89">
        <v>13953</v>
      </c>
      <c r="B74" s="90" t="s">
        <v>123</v>
      </c>
      <c r="C74" s="91">
        <v>8000</v>
      </c>
      <c r="D74" s="90"/>
      <c r="E74" s="90"/>
      <c r="F74" s="92">
        <v>8000</v>
      </c>
      <c r="G74" s="83"/>
      <c r="H74" s="96"/>
    </row>
    <row r="75" spans="1:17" x14ac:dyDescent="0.3">
      <c r="A75" s="89">
        <v>13918</v>
      </c>
      <c r="B75" s="105" t="s">
        <v>124</v>
      </c>
      <c r="C75" s="106"/>
      <c r="D75" s="106"/>
      <c r="E75" s="106"/>
      <c r="F75" s="92"/>
      <c r="G75" s="75"/>
      <c r="H75" s="96"/>
    </row>
    <row r="76" spans="1:17" x14ac:dyDescent="0.3">
      <c r="B76" s="107"/>
      <c r="C76" s="107"/>
      <c r="D76" s="107"/>
      <c r="E76" s="107"/>
      <c r="F76" s="107"/>
      <c r="G76" s="108"/>
    </row>
    <row r="77" spans="1:17" x14ac:dyDescent="0.3">
      <c r="A77" s="84">
        <v>1400</v>
      </c>
      <c r="B77" s="85" t="s">
        <v>125</v>
      </c>
      <c r="C77" s="86">
        <f>C78+C79+C80+C81</f>
        <v>263000</v>
      </c>
      <c r="D77" s="86">
        <f>D78+D79+D80+D81</f>
        <v>62011.210000000006</v>
      </c>
      <c r="E77" s="87">
        <f>D77/C77</f>
        <v>0.23578406844106467</v>
      </c>
      <c r="F77" s="88">
        <f>F78+F79+F80+F81</f>
        <v>255000</v>
      </c>
      <c r="G77" s="69">
        <f>G78+G79+G80+G81</f>
        <v>57521.18</v>
      </c>
      <c r="H77" s="98">
        <f>G77/F77*100</f>
        <v>22.557325490196078</v>
      </c>
      <c r="Q77" s="71"/>
    </row>
    <row r="78" spans="1:17" x14ac:dyDescent="0.3">
      <c r="A78" s="89">
        <v>14010</v>
      </c>
      <c r="B78" s="90" t="s">
        <v>126</v>
      </c>
      <c r="C78" s="91">
        <v>30000</v>
      </c>
      <c r="D78" s="91">
        <v>4808.41</v>
      </c>
      <c r="E78" s="87">
        <f t="shared" ref="E78:E88" si="8">D78/C78</f>
        <v>0.16028033333333333</v>
      </c>
      <c r="F78" s="92">
        <v>20000</v>
      </c>
      <c r="G78" s="127">
        <v>1448.98</v>
      </c>
      <c r="H78" s="98">
        <f t="shared" ref="H78:H85" si="9">G78/F78*100</f>
        <v>7.2449000000000003</v>
      </c>
    </row>
    <row r="79" spans="1:17" x14ac:dyDescent="0.3">
      <c r="A79" s="89">
        <v>14020</v>
      </c>
      <c r="B79" s="90" t="s">
        <v>127</v>
      </c>
      <c r="C79" s="91">
        <v>194300</v>
      </c>
      <c r="D79" s="91">
        <v>47685</v>
      </c>
      <c r="E79" s="87">
        <f t="shared" si="8"/>
        <v>0.24541945445187854</v>
      </c>
      <c r="F79" s="92">
        <v>191000</v>
      </c>
      <c r="G79" s="127">
        <v>47690</v>
      </c>
      <c r="H79" s="98">
        <f t="shared" si="9"/>
        <v>24.968586387434556</v>
      </c>
    </row>
    <row r="80" spans="1:17" x14ac:dyDescent="0.3">
      <c r="A80" s="89">
        <v>14040</v>
      </c>
      <c r="B80" s="90" t="s">
        <v>128</v>
      </c>
      <c r="C80" s="91">
        <v>33700</v>
      </c>
      <c r="D80" s="91">
        <v>8982.7999999999993</v>
      </c>
      <c r="E80" s="87">
        <f t="shared" si="8"/>
        <v>0.26655192878338274</v>
      </c>
      <c r="F80" s="92">
        <v>34000</v>
      </c>
      <c r="G80" s="127">
        <v>5872.2</v>
      </c>
      <c r="H80" s="98">
        <f t="shared" si="9"/>
        <v>17.271176470588234</v>
      </c>
    </row>
    <row r="81" spans="1:17" x14ac:dyDescent="0.3">
      <c r="A81" s="89">
        <v>14050</v>
      </c>
      <c r="B81" s="90" t="s">
        <v>129</v>
      </c>
      <c r="C81" s="91">
        <v>5000</v>
      </c>
      <c r="D81" s="91">
        <v>535</v>
      </c>
      <c r="E81" s="87">
        <f t="shared" si="8"/>
        <v>0.107</v>
      </c>
      <c r="F81" s="92">
        <v>10000</v>
      </c>
      <c r="G81" s="127">
        <v>2510</v>
      </c>
      <c r="H81" s="98">
        <f t="shared" si="9"/>
        <v>25.1</v>
      </c>
    </row>
    <row r="82" spans="1:17" x14ac:dyDescent="0.3">
      <c r="C82" s="76"/>
      <c r="D82" s="76"/>
      <c r="E82" s="87"/>
      <c r="H82" s="98"/>
      <c r="Q82" s="71"/>
    </row>
    <row r="83" spans="1:17" x14ac:dyDescent="0.3">
      <c r="A83" s="84">
        <v>14100</v>
      </c>
      <c r="B83" s="85" t="s">
        <v>130</v>
      </c>
      <c r="C83" s="86">
        <f>C84+C85</f>
        <v>54800</v>
      </c>
      <c r="D83" s="86">
        <f>D84+D85</f>
        <v>5717.77</v>
      </c>
      <c r="E83" s="87">
        <f t="shared" si="8"/>
        <v>0.10433886861313869</v>
      </c>
      <c r="F83" s="88">
        <f>F85+F84</f>
        <v>23000</v>
      </c>
      <c r="G83" s="69">
        <f>G85</f>
        <v>2987.76</v>
      </c>
      <c r="H83" s="98">
        <f t="shared" si="9"/>
        <v>12.990260869565217</v>
      </c>
      <c r="Q83" s="71"/>
    </row>
    <row r="84" spans="1:17" x14ac:dyDescent="0.3">
      <c r="A84" s="109">
        <v>14110</v>
      </c>
      <c r="B84" s="90" t="s">
        <v>131</v>
      </c>
      <c r="C84" s="91">
        <v>10800</v>
      </c>
      <c r="D84" s="91">
        <v>2730</v>
      </c>
      <c r="E84" s="87">
        <f t="shared" si="8"/>
        <v>0.25277777777777777</v>
      </c>
      <c r="F84" s="93">
        <v>11000</v>
      </c>
      <c r="G84" s="69"/>
      <c r="H84" s="98">
        <f t="shared" si="9"/>
        <v>0</v>
      </c>
      <c r="Q84" s="71"/>
    </row>
    <row r="85" spans="1:17" x14ac:dyDescent="0.3">
      <c r="A85" s="109">
        <v>14140</v>
      </c>
      <c r="B85" s="90" t="s">
        <v>132</v>
      </c>
      <c r="C85" s="91">
        <v>44000</v>
      </c>
      <c r="D85" s="91">
        <v>2987.77</v>
      </c>
      <c r="E85" s="87">
        <f t="shared" si="8"/>
        <v>6.7903863636363637E-2</v>
      </c>
      <c r="F85" s="93">
        <v>12000</v>
      </c>
      <c r="G85" s="128">
        <v>2987.76</v>
      </c>
      <c r="H85" s="98">
        <f t="shared" si="9"/>
        <v>24.898</v>
      </c>
      <c r="Q85" s="71"/>
    </row>
    <row r="86" spans="1:17" x14ac:dyDescent="0.3">
      <c r="A86" s="109">
        <v>14410</v>
      </c>
      <c r="B86" s="90" t="s">
        <v>133</v>
      </c>
      <c r="C86" s="91"/>
      <c r="D86" s="91"/>
      <c r="E86" s="87"/>
      <c r="F86" s="110">
        <v>130740</v>
      </c>
      <c r="G86" s="111"/>
      <c r="H86" s="112"/>
      <c r="Q86" s="71"/>
    </row>
    <row r="87" spans="1:17" ht="37.5" x14ac:dyDescent="0.3">
      <c r="A87" s="84">
        <v>1420</v>
      </c>
      <c r="B87" s="85" t="s">
        <v>134</v>
      </c>
      <c r="C87" s="86">
        <f>C88+C89+C90</f>
        <v>24000</v>
      </c>
      <c r="D87" s="86">
        <f>D88</f>
        <v>506.8</v>
      </c>
      <c r="E87" s="87">
        <f t="shared" si="8"/>
        <v>2.1116666666666666E-2</v>
      </c>
      <c r="F87" s="88">
        <f>F88+F89+F90</f>
        <v>12485.89</v>
      </c>
      <c r="G87" s="69">
        <f>G88+G90</f>
        <v>903.24</v>
      </c>
      <c r="H87" s="112">
        <f>G87/F87*100</f>
        <v>7.2340858360917801</v>
      </c>
      <c r="Q87" s="71"/>
    </row>
    <row r="88" spans="1:17" x14ac:dyDescent="0.3">
      <c r="A88" s="89">
        <v>14210</v>
      </c>
      <c r="B88" s="90" t="s">
        <v>135</v>
      </c>
      <c r="C88" s="91">
        <v>12000</v>
      </c>
      <c r="D88" s="91">
        <v>506.8</v>
      </c>
      <c r="E88" s="87">
        <f t="shared" si="8"/>
        <v>4.2233333333333331E-2</v>
      </c>
      <c r="F88" s="92">
        <v>10000</v>
      </c>
      <c r="G88" s="75"/>
      <c r="H88" s="113"/>
    </row>
    <row r="89" spans="1:17" x14ac:dyDescent="0.3">
      <c r="A89" s="89">
        <v>14220</v>
      </c>
      <c r="B89" s="90" t="s">
        <v>136</v>
      </c>
      <c r="C89" s="91">
        <v>1000</v>
      </c>
      <c r="D89" s="90"/>
      <c r="E89" s="87"/>
      <c r="F89" s="92">
        <v>485.89</v>
      </c>
      <c r="G89" s="75"/>
      <c r="H89" s="113">
        <v>0</v>
      </c>
    </row>
    <row r="90" spans="1:17" x14ac:dyDescent="0.3">
      <c r="A90" s="89">
        <v>14230</v>
      </c>
      <c r="B90" s="90" t="s">
        <v>137</v>
      </c>
      <c r="C90" s="91">
        <v>11000</v>
      </c>
      <c r="D90" s="90"/>
      <c r="E90" s="87"/>
      <c r="F90" s="92">
        <v>2000</v>
      </c>
      <c r="G90" s="127">
        <v>903.24</v>
      </c>
      <c r="H90" s="113">
        <f>G90/F90*100</f>
        <v>45.161999999999999</v>
      </c>
    </row>
    <row r="91" spans="1:17" x14ac:dyDescent="0.3">
      <c r="A91" s="94"/>
      <c r="B91" s="255"/>
      <c r="C91" s="255"/>
      <c r="D91" s="255"/>
      <c r="E91" s="255"/>
      <c r="F91" s="255"/>
      <c r="G91" s="255"/>
      <c r="H91" s="114"/>
    </row>
    <row r="92" spans="1:17" x14ac:dyDescent="0.3">
      <c r="B92" s="256"/>
      <c r="C92" s="256"/>
      <c r="D92" s="256"/>
      <c r="E92" s="256"/>
      <c r="F92" s="256"/>
      <c r="G92" s="256"/>
    </row>
    <row r="93" spans="1:17" ht="37.5" x14ac:dyDescent="0.3">
      <c r="A93" s="84">
        <v>1430</v>
      </c>
      <c r="B93" s="85" t="s">
        <v>138</v>
      </c>
      <c r="C93" s="86">
        <f>C94+C95</f>
        <v>157500</v>
      </c>
      <c r="D93" s="86">
        <f>D94</f>
        <v>33865.699999999997</v>
      </c>
      <c r="E93" s="87">
        <f>D93/C93</f>
        <v>0.21502031746031744</v>
      </c>
      <c r="F93" s="88">
        <f>F94+F95</f>
        <v>71000</v>
      </c>
      <c r="G93" s="88">
        <f>G94+G95</f>
        <v>9039.0499999999993</v>
      </c>
      <c r="H93" s="115">
        <f>G93/F93*100</f>
        <v>12.731056338028168</v>
      </c>
      <c r="Q93" s="71"/>
    </row>
    <row r="94" spans="1:17" x14ac:dyDescent="0.3">
      <c r="A94" s="89">
        <v>14310</v>
      </c>
      <c r="B94" s="90" t="s">
        <v>139</v>
      </c>
      <c r="C94" s="91">
        <v>150500</v>
      </c>
      <c r="D94" s="91">
        <v>33865.699999999997</v>
      </c>
      <c r="E94" s="87">
        <f t="shared" ref="E94:E99" si="10">D94/C94</f>
        <v>0.22502126245847173</v>
      </c>
      <c r="F94" s="92">
        <v>70000</v>
      </c>
      <c r="G94" s="125">
        <v>7997.9</v>
      </c>
      <c r="H94" s="115">
        <f t="shared" ref="H94:H99" si="11">G94/F94*100</f>
        <v>11.425571428571429</v>
      </c>
    </row>
    <row r="95" spans="1:17" x14ac:dyDescent="0.3">
      <c r="A95" s="89">
        <v>14320</v>
      </c>
      <c r="B95" s="90" t="s">
        <v>140</v>
      </c>
      <c r="C95" s="91">
        <v>7000</v>
      </c>
      <c r="D95" s="91"/>
      <c r="E95" s="87"/>
      <c r="F95" s="92">
        <v>1000</v>
      </c>
      <c r="G95" s="129">
        <f>35.5+186.05+819.6</f>
        <v>1041.1500000000001</v>
      </c>
      <c r="H95" s="115">
        <f t="shared" si="11"/>
        <v>104.11500000000001</v>
      </c>
    </row>
    <row r="96" spans="1:17" x14ac:dyDescent="0.3">
      <c r="A96" s="83"/>
      <c r="B96" s="83"/>
      <c r="C96" s="75"/>
      <c r="D96" s="75"/>
      <c r="E96" s="87"/>
      <c r="F96" s="83"/>
      <c r="G96" s="83"/>
      <c r="H96" s="115"/>
    </row>
    <row r="97" spans="1:17" x14ac:dyDescent="0.3">
      <c r="A97" s="83">
        <v>14510</v>
      </c>
      <c r="B97" s="83" t="s">
        <v>141</v>
      </c>
      <c r="C97" s="69">
        <v>1200</v>
      </c>
      <c r="D97" s="69">
        <f>D98</f>
        <v>280.18</v>
      </c>
      <c r="E97" s="87">
        <f t="shared" si="10"/>
        <v>0.23348333333333335</v>
      </c>
      <c r="F97" s="69">
        <v>1000</v>
      </c>
      <c r="G97" s="69"/>
      <c r="H97" s="115"/>
    </row>
    <row r="98" spans="1:17" x14ac:dyDescent="0.3">
      <c r="A98" s="83">
        <v>14510</v>
      </c>
      <c r="B98" s="83" t="s">
        <v>141</v>
      </c>
      <c r="C98" s="75">
        <v>1200</v>
      </c>
      <c r="D98" s="75">
        <v>280.18</v>
      </c>
      <c r="E98" s="87">
        <f t="shared" si="10"/>
        <v>0.23348333333333335</v>
      </c>
      <c r="F98" s="75">
        <v>1000</v>
      </c>
      <c r="G98" s="83"/>
      <c r="H98" s="115"/>
      <c r="Q98" s="71">
        <f>SUM(Q5:Q97)</f>
        <v>0</v>
      </c>
    </row>
    <row r="99" spans="1:17" x14ac:dyDescent="0.3">
      <c r="C99" s="116">
        <f>C97+C93+C87+C83+C77+C71+C57+C50+C39+C28+C21+C5</f>
        <v>1544944</v>
      </c>
      <c r="D99" s="69">
        <f>D5+D13+D21+D28+D39+D50+D57+D63+D71+D77+D83+D87+D93+D97</f>
        <v>227928.89999999997</v>
      </c>
      <c r="E99" s="87">
        <f t="shared" si="10"/>
        <v>0.147532143559896</v>
      </c>
      <c r="F99" s="117">
        <f>F5+F13+F21+F28+F39+F50+F57+F71+F77+F83+F86+F87+F93+F97</f>
        <v>1215091.0599999998</v>
      </c>
      <c r="G99" s="69">
        <f>G5+G13+G21+G28+G39+G50+G57+G63+G71+G77+G83+G87+G93</f>
        <v>180502.87</v>
      </c>
      <c r="H99" s="115">
        <f t="shared" si="11"/>
        <v>14.855089955151183</v>
      </c>
    </row>
    <row r="101" spans="1:17" x14ac:dyDescent="0.3">
      <c r="D101" s="71"/>
      <c r="F101" s="118"/>
      <c r="G101" s="119"/>
      <c r="H101" s="71"/>
    </row>
    <row r="102" spans="1:17" x14ac:dyDescent="0.3">
      <c r="G102" s="119"/>
    </row>
    <row r="103" spans="1:17" x14ac:dyDescent="0.3">
      <c r="G103" s="120"/>
    </row>
    <row r="104" spans="1:17" x14ac:dyDescent="0.3">
      <c r="D104" s="71"/>
      <c r="G104" s="121"/>
    </row>
    <row r="105" spans="1:17" x14ac:dyDescent="0.3">
      <c r="D105" s="71"/>
    </row>
    <row r="106" spans="1:17" x14ac:dyDescent="0.3">
      <c r="E106" s="71">
        <f>D105-E105</f>
        <v>0</v>
      </c>
    </row>
    <row r="107" spans="1:17" x14ac:dyDescent="0.3">
      <c r="H107" s="71"/>
    </row>
  </sheetData>
  <mergeCells count="10">
    <mergeCell ref="B61:G62"/>
    <mergeCell ref="B69:G70"/>
    <mergeCell ref="B91:G92"/>
    <mergeCell ref="A11:H12"/>
    <mergeCell ref="B26:G27"/>
    <mergeCell ref="B37:G38"/>
    <mergeCell ref="B48:G49"/>
    <mergeCell ref="A54:A56"/>
    <mergeCell ref="B54:G56"/>
    <mergeCell ref="H54:H56"/>
  </mergeCells>
  <pageMargins left="0.7" right="0.7" top="0.75" bottom="0.75" header="0.3" footer="0.3"/>
  <pageSetup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topLeftCell="B17" zoomScale="75" zoomScaleNormal="100" zoomScaleSheetLayoutView="75" workbookViewId="0">
      <selection activeCell="B1" sqref="A1:XFD1048576"/>
    </sheetView>
  </sheetViews>
  <sheetFormatPr defaultRowHeight="20.25" x14ac:dyDescent="0.3"/>
  <cols>
    <col min="1" max="1" width="10.42578125" style="165" bestFit="1" customWidth="1"/>
    <col min="2" max="2" width="14.5703125" style="166" bestFit="1" customWidth="1"/>
    <col min="3" max="3" width="9.140625" style="166"/>
    <col min="4" max="4" width="28.85546875" style="166" customWidth="1"/>
    <col min="5" max="5" width="45" style="166" customWidth="1"/>
    <col min="6" max="9" width="45" style="165" customWidth="1"/>
    <col min="10" max="10" width="45" style="166" customWidth="1"/>
    <col min="11" max="11" width="9.140625" style="166"/>
    <col min="12" max="12" width="11.5703125" style="166" bestFit="1" customWidth="1"/>
    <col min="13" max="13" width="12.28515625" style="166" bestFit="1" customWidth="1"/>
    <col min="14" max="16384" width="9.140625" style="166"/>
  </cols>
  <sheetData>
    <row r="1" spans="1:13" x14ac:dyDescent="0.3">
      <c r="B1" s="290"/>
      <c r="C1" s="290"/>
      <c r="D1" s="290"/>
    </row>
    <row r="2" spans="1:13" x14ac:dyDescent="0.3">
      <c r="A2" s="167" t="s">
        <v>20</v>
      </c>
      <c r="B2" s="291" t="s">
        <v>44</v>
      </c>
      <c r="C2" s="291"/>
      <c r="D2" s="291"/>
      <c r="E2" s="291"/>
      <c r="F2" s="291"/>
      <c r="G2" s="291"/>
      <c r="H2" s="168"/>
    </row>
    <row r="3" spans="1:13" ht="21" thickBot="1" x14ac:dyDescent="0.35">
      <c r="B3" s="292"/>
      <c r="C3" s="292"/>
      <c r="D3" s="292"/>
      <c r="E3" s="169"/>
    </row>
    <row r="4" spans="1:13" ht="21" thickBot="1" x14ac:dyDescent="0.35">
      <c r="A4" s="170"/>
      <c r="B4" s="293"/>
      <c r="C4" s="293"/>
      <c r="D4" s="294"/>
      <c r="E4" s="171"/>
      <c r="F4" s="295" t="s">
        <v>60</v>
      </c>
      <c r="G4" s="296"/>
      <c r="H4" s="172"/>
      <c r="I4" s="173" t="s">
        <v>63</v>
      </c>
      <c r="J4" s="172"/>
    </row>
    <row r="5" spans="1:13" ht="88.5" customHeight="1" x14ac:dyDescent="0.3">
      <c r="A5" s="270">
        <v>30000</v>
      </c>
      <c r="B5" s="272" t="s">
        <v>21</v>
      </c>
      <c r="C5" s="273"/>
      <c r="D5" s="274"/>
      <c r="E5" s="275" t="s">
        <v>59</v>
      </c>
      <c r="F5" s="275" t="s">
        <v>145</v>
      </c>
      <c r="G5" s="275" t="s">
        <v>23</v>
      </c>
      <c r="H5" s="275" t="s">
        <v>64</v>
      </c>
      <c r="I5" s="275" t="s">
        <v>145</v>
      </c>
      <c r="J5" s="174" t="s">
        <v>10</v>
      </c>
    </row>
    <row r="6" spans="1:13" ht="88.5" customHeight="1" thickBot="1" x14ac:dyDescent="0.35">
      <c r="A6" s="271"/>
      <c r="B6" s="277" t="s">
        <v>22</v>
      </c>
      <c r="C6" s="278"/>
      <c r="D6" s="279"/>
      <c r="E6" s="276"/>
      <c r="F6" s="276"/>
      <c r="G6" s="276"/>
      <c r="H6" s="276"/>
      <c r="I6" s="276"/>
      <c r="J6" s="174"/>
    </row>
    <row r="7" spans="1:13" ht="88.5" customHeight="1" thickBot="1" x14ac:dyDescent="0.35">
      <c r="A7" s="175"/>
      <c r="B7" s="287" t="s">
        <v>25</v>
      </c>
      <c r="C7" s="287"/>
      <c r="D7" s="288"/>
      <c r="E7" s="176">
        <f>E9</f>
        <v>487792.5</v>
      </c>
      <c r="F7" s="177">
        <f>F9</f>
        <v>4110.6000000000004</v>
      </c>
      <c r="G7" s="178"/>
      <c r="H7" s="177">
        <f>H9</f>
        <v>1282815</v>
      </c>
      <c r="I7" s="177">
        <f>I9</f>
        <v>254327.05</v>
      </c>
      <c r="J7" s="178">
        <f>J9</f>
        <v>19.825699730670436</v>
      </c>
    </row>
    <row r="8" spans="1:13" ht="2.25" customHeight="1" thickBot="1" x14ac:dyDescent="0.35">
      <c r="B8" s="289"/>
      <c r="C8" s="289"/>
      <c r="D8" s="289"/>
      <c r="E8" s="179"/>
      <c r="G8" s="166"/>
    </row>
    <row r="9" spans="1:13" ht="88.5" customHeight="1" thickBot="1" x14ac:dyDescent="0.35">
      <c r="A9" s="281" t="s">
        <v>46</v>
      </c>
      <c r="B9" s="283" t="s">
        <v>40</v>
      </c>
      <c r="C9" s="284"/>
      <c r="D9" s="284"/>
      <c r="E9" s="301">
        <f>E11+E12+E13+E14+E15+E16+E17+E18+E19</f>
        <v>487792.5</v>
      </c>
      <c r="F9" s="280">
        <f>F11+F12+F13+F15+F16</f>
        <v>4110.6000000000004</v>
      </c>
      <c r="G9" s="268"/>
      <c r="H9" s="280">
        <f>H11+H12+H13+H14+H15+H17+H18+H19</f>
        <v>1282815</v>
      </c>
      <c r="I9" s="280">
        <f>I13+I14+I15+I12</f>
        <v>254327.05</v>
      </c>
      <c r="J9" s="268">
        <f>I9/H9*100</f>
        <v>19.825699730670436</v>
      </c>
    </row>
    <row r="10" spans="1:13" ht="3.75" hidden="1" customHeight="1" thickBot="1" x14ac:dyDescent="0.35">
      <c r="A10" s="282"/>
      <c r="B10" s="285"/>
      <c r="C10" s="286"/>
      <c r="D10" s="286"/>
      <c r="E10" s="301"/>
      <c r="F10" s="280"/>
      <c r="G10" s="269"/>
      <c r="H10" s="280"/>
      <c r="I10" s="280"/>
      <c r="J10" s="269"/>
      <c r="M10" s="180"/>
    </row>
    <row r="11" spans="1:13" ht="88.5" customHeight="1" thickBot="1" x14ac:dyDescent="0.35">
      <c r="A11" s="181">
        <v>12609</v>
      </c>
      <c r="B11" s="298" t="s">
        <v>45</v>
      </c>
      <c r="C11" s="299"/>
      <c r="D11" s="300"/>
      <c r="E11" s="182">
        <v>89000</v>
      </c>
      <c r="F11" s="182"/>
      <c r="G11" s="178"/>
      <c r="H11" s="182">
        <v>89000</v>
      </c>
      <c r="I11" s="182"/>
      <c r="J11" s="178"/>
    </row>
    <row r="12" spans="1:13" ht="88.5" customHeight="1" thickBot="1" x14ac:dyDescent="0.35">
      <c r="A12" s="183">
        <v>13431</v>
      </c>
      <c r="B12" s="298" t="s">
        <v>48</v>
      </c>
      <c r="C12" s="299"/>
      <c r="D12" s="300"/>
      <c r="E12" s="184">
        <v>81736.5</v>
      </c>
      <c r="F12" s="184"/>
      <c r="G12" s="178"/>
      <c r="H12" s="184">
        <v>33629</v>
      </c>
      <c r="I12" s="185">
        <v>14871</v>
      </c>
      <c r="J12" s="178"/>
    </row>
    <row r="13" spans="1:13" ht="88.5" customHeight="1" thickBot="1" x14ac:dyDescent="0.35">
      <c r="A13" s="186">
        <v>13877</v>
      </c>
      <c r="B13" s="298" t="s">
        <v>49</v>
      </c>
      <c r="C13" s="299"/>
      <c r="D13" s="300"/>
      <c r="E13" s="184">
        <v>30109</v>
      </c>
      <c r="F13" s="184">
        <v>4110.6000000000004</v>
      </c>
      <c r="G13" s="178"/>
      <c r="H13" s="184">
        <v>34998</v>
      </c>
      <c r="I13" s="184">
        <v>25698.23</v>
      </c>
      <c r="J13" s="178">
        <f>I13/H13*100</f>
        <v>73.427710154865991</v>
      </c>
    </row>
    <row r="14" spans="1:13" ht="88.5" customHeight="1" x14ac:dyDescent="0.3">
      <c r="A14" s="175">
        <v>14311</v>
      </c>
      <c r="B14" s="302" t="s">
        <v>47</v>
      </c>
      <c r="C14" s="302"/>
      <c r="D14" s="303"/>
      <c r="E14" s="184">
        <v>18700</v>
      </c>
      <c r="F14" s="184"/>
      <c r="G14" s="178"/>
      <c r="H14" s="184">
        <v>15000</v>
      </c>
      <c r="I14" s="184">
        <f>8572</f>
        <v>8572</v>
      </c>
      <c r="J14" s="178">
        <f t="shared" ref="J14:J15" si="0">I14/H14*100</f>
        <v>57.146666666666668</v>
      </c>
    </row>
    <row r="15" spans="1:13" ht="88.5" customHeight="1" x14ac:dyDescent="0.3">
      <c r="A15" s="175">
        <v>14219</v>
      </c>
      <c r="B15" s="304" t="s">
        <v>50</v>
      </c>
      <c r="C15" s="305"/>
      <c r="D15" s="306"/>
      <c r="E15" s="184">
        <v>210447</v>
      </c>
      <c r="F15" s="184"/>
      <c r="G15" s="178"/>
      <c r="H15" s="184">
        <v>360186</v>
      </c>
      <c r="I15" s="184">
        <v>205185.82</v>
      </c>
      <c r="J15" s="178">
        <f t="shared" si="0"/>
        <v>56.966628353128669</v>
      </c>
    </row>
    <row r="16" spans="1:13" ht="88.5" customHeight="1" x14ac:dyDescent="0.3">
      <c r="A16" s="187">
        <v>15554</v>
      </c>
      <c r="B16" s="188" t="s">
        <v>54</v>
      </c>
      <c r="C16" s="189"/>
      <c r="D16" s="189"/>
      <c r="E16" s="190">
        <v>31500</v>
      </c>
      <c r="F16" s="191"/>
      <c r="G16" s="187"/>
      <c r="H16" s="190"/>
      <c r="I16" s="184"/>
      <c r="J16" s="178"/>
    </row>
    <row r="17" spans="1:12" ht="88.5" customHeight="1" thickBot="1" x14ac:dyDescent="0.35">
      <c r="A17" s="175">
        <v>18699</v>
      </c>
      <c r="B17" s="297" t="s">
        <v>65</v>
      </c>
      <c r="C17" s="297"/>
      <c r="D17" s="297"/>
      <c r="E17" s="184">
        <v>0</v>
      </c>
      <c r="F17" s="184"/>
      <c r="G17" s="178"/>
      <c r="H17" s="184">
        <v>250000</v>
      </c>
      <c r="I17" s="184"/>
      <c r="J17" s="178"/>
    </row>
    <row r="18" spans="1:12" ht="88.5" customHeight="1" thickBot="1" x14ac:dyDescent="0.35">
      <c r="A18" s="192">
        <v>18396</v>
      </c>
      <c r="B18" s="193" t="s">
        <v>56</v>
      </c>
      <c r="C18" s="194"/>
      <c r="D18" s="195"/>
      <c r="E18" s="191">
        <v>0</v>
      </c>
      <c r="F18" s="187"/>
      <c r="G18" s="187"/>
      <c r="H18" s="191">
        <v>474002</v>
      </c>
      <c r="I18" s="187"/>
      <c r="J18" s="189"/>
    </row>
    <row r="19" spans="1:12" ht="88.5" customHeight="1" thickBot="1" x14ac:dyDescent="0.35">
      <c r="A19" s="192">
        <v>18720</v>
      </c>
      <c r="B19" s="196" t="s">
        <v>66</v>
      </c>
      <c r="C19" s="197"/>
      <c r="D19" s="198"/>
      <c r="E19" s="191">
        <v>26300</v>
      </c>
      <c r="F19" s="187"/>
      <c r="G19" s="187"/>
      <c r="H19" s="191">
        <v>26000</v>
      </c>
      <c r="I19" s="187"/>
      <c r="J19" s="189"/>
    </row>
    <row r="21" spans="1:12" x14ac:dyDescent="0.3">
      <c r="L21" s="199"/>
    </row>
  </sheetData>
  <sheetProtection selectLockedCells="1" selectUnlockedCells="1"/>
  <mergeCells count="29">
    <mergeCell ref="B17:D17"/>
    <mergeCell ref="G9:G10"/>
    <mergeCell ref="E5:E6"/>
    <mergeCell ref="B13:D13"/>
    <mergeCell ref="E9:E10"/>
    <mergeCell ref="B14:D14"/>
    <mergeCell ref="B11:D11"/>
    <mergeCell ref="B12:D12"/>
    <mergeCell ref="B15:D15"/>
    <mergeCell ref="B1:D1"/>
    <mergeCell ref="B2:G2"/>
    <mergeCell ref="B3:D3"/>
    <mergeCell ref="B4:D4"/>
    <mergeCell ref="F4:G4"/>
    <mergeCell ref="J9:J10"/>
    <mergeCell ref="A5:A6"/>
    <mergeCell ref="B5:D5"/>
    <mergeCell ref="F5:F6"/>
    <mergeCell ref="G5:G6"/>
    <mergeCell ref="I5:I6"/>
    <mergeCell ref="B6:D6"/>
    <mergeCell ref="I9:I10"/>
    <mergeCell ref="A9:A10"/>
    <mergeCell ref="B9:D10"/>
    <mergeCell ref="B7:D7"/>
    <mergeCell ref="B8:D8"/>
    <mergeCell ref="F9:F10"/>
    <mergeCell ref="H9:H10"/>
    <mergeCell ref="H5:H6"/>
  </mergeCells>
  <pageMargins left="0.7" right="0.7" top="0.75" bottom="0.75" header="0.3" footer="0.3"/>
  <pageSetup scale="36" orientation="landscape" r:id="rId1"/>
  <colBreaks count="1" manualBreakCount="1">
    <brk id="10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7" zoomScale="60" zoomScaleNormal="100" workbookViewId="0">
      <selection activeCell="C30" sqref="C30"/>
    </sheetView>
  </sheetViews>
  <sheetFormatPr defaultRowHeight="15.75" x14ac:dyDescent="0.25"/>
  <cols>
    <col min="1" max="1" width="24.42578125" style="2" customWidth="1"/>
    <col min="2" max="2" width="26.140625" style="2" customWidth="1"/>
    <col min="3" max="8" width="16.85546875" style="2" customWidth="1"/>
    <col min="9" max="16384" width="9.140625" style="2"/>
  </cols>
  <sheetData>
    <row r="1" spans="1:8" ht="16.5" thickBot="1" x14ac:dyDescent="0.3">
      <c r="A1" s="6" t="s">
        <v>26</v>
      </c>
      <c r="B1" s="310" t="s">
        <v>27</v>
      </c>
      <c r="C1" s="310"/>
      <c r="D1" s="310"/>
      <c r="E1" s="310"/>
      <c r="F1" s="310"/>
    </row>
    <row r="2" spans="1:8" ht="16.5" thickBot="1" x14ac:dyDescent="0.3">
      <c r="A2" s="7"/>
      <c r="B2" s="8"/>
      <c r="C2" s="45"/>
      <c r="D2" s="10" t="s">
        <v>60</v>
      </c>
      <c r="E2" s="11"/>
      <c r="F2" s="9"/>
      <c r="G2" s="10" t="s">
        <v>63</v>
      </c>
      <c r="H2" s="11"/>
    </row>
    <row r="3" spans="1:8" ht="31.5" x14ac:dyDescent="0.25">
      <c r="A3" s="311">
        <v>21000</v>
      </c>
      <c r="B3" s="12" t="s">
        <v>28</v>
      </c>
      <c r="C3" s="307" t="s">
        <v>142</v>
      </c>
      <c r="D3" s="307" t="s">
        <v>144</v>
      </c>
      <c r="E3" s="307" t="s">
        <v>24</v>
      </c>
      <c r="F3" s="307" t="s">
        <v>64</v>
      </c>
      <c r="G3" s="307" t="s">
        <v>58</v>
      </c>
      <c r="H3" s="307" t="s">
        <v>24</v>
      </c>
    </row>
    <row r="4" spans="1:8" ht="32.25" thickBot="1" x14ac:dyDescent="0.3">
      <c r="A4" s="312"/>
      <c r="B4" s="12" t="s">
        <v>22</v>
      </c>
      <c r="C4" s="308"/>
      <c r="D4" s="308"/>
      <c r="E4" s="309"/>
      <c r="F4" s="308"/>
      <c r="G4" s="308"/>
      <c r="H4" s="309"/>
    </row>
    <row r="5" spans="1:8" ht="53.25" customHeight="1" thickBot="1" x14ac:dyDescent="0.3">
      <c r="A5" s="7"/>
      <c r="B5" s="13" t="s">
        <v>29</v>
      </c>
      <c r="C5" s="40">
        <f>C8</f>
        <v>70000</v>
      </c>
      <c r="D5" s="40">
        <f>D8</f>
        <v>0</v>
      </c>
      <c r="E5" s="41">
        <f>D5/C5</f>
        <v>0</v>
      </c>
      <c r="F5" s="40">
        <f>F7</f>
        <v>140000</v>
      </c>
      <c r="G5" s="40">
        <f>G7</f>
        <v>0</v>
      </c>
      <c r="H5" s="41"/>
    </row>
    <row r="6" spans="1:8" ht="16.5" thickBot="1" x14ac:dyDescent="0.3">
      <c r="B6" s="5"/>
      <c r="C6" s="44"/>
      <c r="D6" s="44"/>
      <c r="E6" s="44"/>
    </row>
    <row r="7" spans="1:8" ht="16.5" thickBot="1" x14ac:dyDescent="0.3">
      <c r="A7" s="14">
        <v>2100</v>
      </c>
      <c r="B7" s="15" t="s">
        <v>30</v>
      </c>
      <c r="C7" s="16">
        <f>C8</f>
        <v>70000</v>
      </c>
      <c r="D7" s="16">
        <f>D8</f>
        <v>0</v>
      </c>
      <c r="E7" s="17">
        <f>D7/C7</f>
        <v>0</v>
      </c>
      <c r="F7" s="16">
        <f>F8</f>
        <v>140000</v>
      </c>
      <c r="G7" s="16">
        <f>G8</f>
        <v>0</v>
      </c>
      <c r="H7" s="17"/>
    </row>
    <row r="8" spans="1:8" ht="32.25" thickBot="1" x14ac:dyDescent="0.3">
      <c r="A8" s="18">
        <v>21110</v>
      </c>
      <c r="B8" s="19" t="s">
        <v>31</v>
      </c>
      <c r="C8" s="20">
        <v>70000</v>
      </c>
      <c r="D8" s="20">
        <v>0</v>
      </c>
      <c r="E8" s="21">
        <f>D8/C8</f>
        <v>0</v>
      </c>
      <c r="F8" s="20">
        <v>140000</v>
      </c>
      <c r="G8" s="20">
        <v>0</v>
      </c>
      <c r="H8" s="21"/>
    </row>
    <row r="9" spans="1:8" ht="32.25" thickBot="1" x14ac:dyDescent="0.3">
      <c r="A9" s="18">
        <v>21120</v>
      </c>
      <c r="B9" s="19" t="s">
        <v>32</v>
      </c>
      <c r="C9" s="20"/>
      <c r="D9" s="20"/>
      <c r="E9" s="22"/>
      <c r="F9" s="20"/>
      <c r="G9" s="20"/>
      <c r="H9" s="22"/>
    </row>
    <row r="10" spans="1:8" ht="32.25" thickBot="1" x14ac:dyDescent="0.3">
      <c r="A10" s="18">
        <v>21200</v>
      </c>
      <c r="B10" s="19" t="s">
        <v>33</v>
      </c>
      <c r="C10" s="20"/>
      <c r="D10" s="20"/>
      <c r="E10" s="21"/>
      <c r="F10" s="20"/>
      <c r="G10" s="20"/>
      <c r="H10" s="21"/>
    </row>
    <row r="11" spans="1:8" ht="16.5" thickBot="1" x14ac:dyDescent="0.3">
      <c r="B11" s="5"/>
    </row>
    <row r="12" spans="1:8" ht="16.5" thickBot="1" x14ac:dyDescent="0.3">
      <c r="A12" s="14">
        <v>2200</v>
      </c>
      <c r="B12" s="15" t="s">
        <v>34</v>
      </c>
      <c r="C12" s="23" t="s">
        <v>17</v>
      </c>
      <c r="D12" s="23" t="s">
        <v>18</v>
      </c>
      <c r="E12" s="23" t="s">
        <v>19</v>
      </c>
      <c r="F12" s="23" t="s">
        <v>17</v>
      </c>
      <c r="G12" s="23" t="s">
        <v>18</v>
      </c>
      <c r="H12" s="23"/>
    </row>
    <row r="14" spans="1:8" x14ac:dyDescent="0.25">
      <c r="A14" s="1"/>
    </row>
    <row r="23" spans="1:8" ht="16.5" thickBot="1" x14ac:dyDescent="0.3">
      <c r="A23" s="1" t="s">
        <v>35</v>
      </c>
    </row>
    <row r="24" spans="1:8" ht="85.5" customHeight="1" thickBot="1" x14ac:dyDescent="0.3">
      <c r="A24" s="24" t="s">
        <v>36</v>
      </c>
      <c r="B24" s="24" t="s">
        <v>37</v>
      </c>
      <c r="C24" s="24" t="s">
        <v>38</v>
      </c>
      <c r="D24" s="25" t="s">
        <v>143</v>
      </c>
      <c r="E24" s="26" t="s">
        <v>39</v>
      </c>
      <c r="F24" s="26" t="s">
        <v>43</v>
      </c>
      <c r="G24" s="4"/>
      <c r="H24" s="27"/>
    </row>
    <row r="25" spans="1:8" ht="16.5" thickBot="1" x14ac:dyDescent="0.3">
      <c r="A25" s="28">
        <v>1</v>
      </c>
      <c r="B25" s="28">
        <v>2</v>
      </c>
      <c r="C25" s="28" t="s">
        <v>165</v>
      </c>
      <c r="D25" s="28">
        <v>4</v>
      </c>
      <c r="E25" s="28">
        <v>5</v>
      </c>
      <c r="F25" s="28">
        <v>6</v>
      </c>
      <c r="G25" s="4"/>
      <c r="H25" s="4"/>
    </row>
    <row r="26" spans="1:8" ht="36.75" customHeight="1" thickBot="1" x14ac:dyDescent="0.3">
      <c r="A26" s="29" t="s">
        <v>55</v>
      </c>
      <c r="B26" s="30">
        <v>120</v>
      </c>
      <c r="C26" s="30">
        <v>104</v>
      </c>
      <c r="D26" s="39">
        <v>675594.67</v>
      </c>
      <c r="E26" s="31">
        <f>D26</f>
        <v>675594.67</v>
      </c>
      <c r="F26" s="32">
        <f>E26/D26</f>
        <v>1</v>
      </c>
      <c r="G26" s="4"/>
      <c r="H26" s="4"/>
    </row>
    <row r="27" spans="1:8" ht="36.75" customHeight="1" thickBot="1" x14ac:dyDescent="0.3">
      <c r="A27" s="29" t="s">
        <v>41</v>
      </c>
      <c r="B27" s="30">
        <v>214</v>
      </c>
      <c r="C27" s="30">
        <v>193</v>
      </c>
      <c r="D27" s="39">
        <v>533743.68999999994</v>
      </c>
      <c r="E27" s="31">
        <f t="shared" ref="E27:E28" si="0">D27</f>
        <v>533743.68999999994</v>
      </c>
      <c r="F27" s="32">
        <f t="shared" ref="F27:F30" si="1">E27/D27</f>
        <v>1</v>
      </c>
      <c r="G27" s="4"/>
      <c r="H27" s="4"/>
    </row>
    <row r="28" spans="1:8" ht="36.75" customHeight="1" thickBot="1" x14ac:dyDescent="0.3">
      <c r="A28" s="29" t="s">
        <v>42</v>
      </c>
      <c r="B28" s="30">
        <v>76</v>
      </c>
      <c r="C28" s="30">
        <v>27</v>
      </c>
      <c r="D28" s="39">
        <v>92806.51</v>
      </c>
      <c r="E28" s="31">
        <f t="shared" si="0"/>
        <v>92806.51</v>
      </c>
      <c r="F28" s="32">
        <f t="shared" si="1"/>
        <v>1</v>
      </c>
      <c r="G28" s="4"/>
      <c r="H28" s="4"/>
    </row>
    <row r="29" spans="1:8" s="54" customFormat="1" ht="36.75" customHeight="1" thickBot="1" x14ac:dyDescent="0.3">
      <c r="A29" s="29" t="s">
        <v>57</v>
      </c>
      <c r="B29" s="30">
        <v>5</v>
      </c>
      <c r="C29" s="30">
        <v>3</v>
      </c>
      <c r="D29" s="57">
        <v>10946.16</v>
      </c>
      <c r="E29" s="31">
        <f>D29</f>
        <v>10946.16</v>
      </c>
      <c r="F29" s="164">
        <f>E29/D29</f>
        <v>1</v>
      </c>
      <c r="G29" s="4"/>
      <c r="H29" s="4"/>
    </row>
    <row r="30" spans="1:8" ht="36.75" customHeight="1" thickBot="1" x14ac:dyDescent="0.3">
      <c r="A30" s="29" t="s">
        <v>16</v>
      </c>
      <c r="B30" s="30">
        <f>SUM(B26:B29)</f>
        <v>415</v>
      </c>
      <c r="C30" s="30">
        <f>SUM(C26:C29)</f>
        <v>327</v>
      </c>
      <c r="D30" s="39">
        <f>SUM(D26:D29)</f>
        <v>1313091.0299999998</v>
      </c>
      <c r="E30" s="31">
        <f>SUM(E26:E29)</f>
        <v>1313091.0299999998</v>
      </c>
      <c r="F30" s="32">
        <f t="shared" si="1"/>
        <v>1</v>
      </c>
      <c r="G30" s="4"/>
      <c r="H30" s="4"/>
    </row>
    <row r="32" spans="1:8" x14ac:dyDescent="0.25">
      <c r="A32" s="53"/>
      <c r="B32" s="50"/>
    </row>
    <row r="33" spans="1:3" x14ac:dyDescent="0.25">
      <c r="A33" s="55"/>
      <c r="B33" s="55"/>
      <c r="C33" s="55"/>
    </row>
  </sheetData>
  <sheetProtection selectLockedCells="1" selectUnlockedCells="1"/>
  <mergeCells count="8">
    <mergeCell ref="G3:G4"/>
    <mergeCell ref="H3:H4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60" zoomScaleNormal="100" workbookViewId="0">
      <selection activeCell="F70" sqref="F70"/>
    </sheetView>
  </sheetViews>
  <sheetFormatPr defaultRowHeight="15" x14ac:dyDescent="0.25"/>
  <cols>
    <col min="1" max="1" width="2.28515625" customWidth="1"/>
    <col min="2" max="2" width="0" hidden="1" customWidth="1"/>
    <col min="3" max="3" width="5" customWidth="1"/>
    <col min="4" max="4" width="6.5703125" customWidth="1"/>
    <col min="5" max="5" width="33.85546875" customWidth="1"/>
    <col min="6" max="6" width="14.5703125" customWidth="1"/>
    <col min="7" max="7" width="11.140625" customWidth="1"/>
    <col min="8" max="8" width="14.85546875" customWidth="1"/>
    <col min="9" max="9" width="43.5703125" customWidth="1"/>
    <col min="10" max="10" width="5" customWidth="1"/>
    <col min="11" max="11" width="0.85546875" customWidth="1"/>
    <col min="12" max="12" width="1.42578125" customWidth="1"/>
    <col min="13" max="13" width="14.7109375" customWidth="1"/>
    <col min="250" max="250" width="2.28515625" customWidth="1"/>
    <col min="251" max="251" width="0" hidden="1" customWidth="1"/>
    <col min="252" max="252" width="11.7109375" customWidth="1"/>
    <col min="253" max="253" width="19.42578125" customWidth="1"/>
    <col min="254" max="254" width="8.5703125" customWidth="1"/>
    <col min="255" max="255" width="1.28515625" customWidth="1"/>
    <col min="256" max="256" width="6.7109375" customWidth="1"/>
    <col min="257" max="257" width="11.140625" customWidth="1"/>
    <col min="258" max="258" width="7.5703125" customWidth="1"/>
    <col min="259" max="259" width="7" customWidth="1"/>
    <col min="260" max="260" width="6.5703125" customWidth="1"/>
    <col min="261" max="261" width="18" customWidth="1"/>
    <col min="262" max="262" width="7.42578125" customWidth="1"/>
    <col min="263" max="263" width="11.140625" customWidth="1"/>
    <col min="264" max="264" width="14.85546875" customWidth="1"/>
    <col min="265" max="265" width="18.5703125" customWidth="1"/>
    <col min="266" max="266" width="5" customWidth="1"/>
    <col min="267" max="267" width="0.85546875" customWidth="1"/>
    <col min="268" max="268" width="1.42578125" customWidth="1"/>
    <col min="506" max="506" width="2.28515625" customWidth="1"/>
    <col min="507" max="507" width="0" hidden="1" customWidth="1"/>
    <col min="508" max="508" width="11.7109375" customWidth="1"/>
    <col min="509" max="509" width="19.42578125" customWidth="1"/>
    <col min="510" max="510" width="8.5703125" customWidth="1"/>
    <col min="511" max="511" width="1.28515625" customWidth="1"/>
    <col min="512" max="512" width="6.7109375" customWidth="1"/>
    <col min="513" max="513" width="11.140625" customWidth="1"/>
    <col min="514" max="514" width="7.5703125" customWidth="1"/>
    <col min="515" max="515" width="7" customWidth="1"/>
    <col min="516" max="516" width="6.5703125" customWidth="1"/>
    <col min="517" max="517" width="18" customWidth="1"/>
    <col min="518" max="518" width="7.42578125" customWidth="1"/>
    <col min="519" max="519" width="11.140625" customWidth="1"/>
    <col min="520" max="520" width="14.85546875" customWidth="1"/>
    <col min="521" max="521" width="18.5703125" customWidth="1"/>
    <col min="522" max="522" width="5" customWidth="1"/>
    <col min="523" max="523" width="0.85546875" customWidth="1"/>
    <col min="524" max="524" width="1.42578125" customWidth="1"/>
    <col min="762" max="762" width="2.28515625" customWidth="1"/>
    <col min="763" max="763" width="0" hidden="1" customWidth="1"/>
    <col min="764" max="764" width="11.7109375" customWidth="1"/>
    <col min="765" max="765" width="19.42578125" customWidth="1"/>
    <col min="766" max="766" width="8.5703125" customWidth="1"/>
    <col min="767" max="767" width="1.28515625" customWidth="1"/>
    <col min="768" max="768" width="6.7109375" customWidth="1"/>
    <col min="769" max="769" width="11.140625" customWidth="1"/>
    <col min="770" max="770" width="7.5703125" customWidth="1"/>
    <col min="771" max="771" width="7" customWidth="1"/>
    <col min="772" max="772" width="6.5703125" customWidth="1"/>
    <col min="773" max="773" width="18" customWidth="1"/>
    <col min="774" max="774" width="7.42578125" customWidth="1"/>
    <col min="775" max="775" width="11.140625" customWidth="1"/>
    <col min="776" max="776" width="14.85546875" customWidth="1"/>
    <col min="777" max="777" width="18.5703125" customWidth="1"/>
    <col min="778" max="778" width="5" customWidth="1"/>
    <col min="779" max="779" width="0.85546875" customWidth="1"/>
    <col min="780" max="780" width="1.42578125" customWidth="1"/>
    <col min="1018" max="1018" width="2.28515625" customWidth="1"/>
    <col min="1019" max="1019" width="0" hidden="1" customWidth="1"/>
    <col min="1020" max="1020" width="11.7109375" customWidth="1"/>
    <col min="1021" max="1021" width="19.42578125" customWidth="1"/>
    <col min="1022" max="1022" width="8.5703125" customWidth="1"/>
    <col min="1023" max="1023" width="1.28515625" customWidth="1"/>
    <col min="1024" max="1024" width="6.7109375" customWidth="1"/>
    <col min="1025" max="1025" width="11.140625" customWidth="1"/>
    <col min="1026" max="1026" width="7.5703125" customWidth="1"/>
    <col min="1027" max="1027" width="7" customWidth="1"/>
    <col min="1028" max="1028" width="6.5703125" customWidth="1"/>
    <col min="1029" max="1029" width="18" customWidth="1"/>
    <col min="1030" max="1030" width="7.42578125" customWidth="1"/>
    <col min="1031" max="1031" width="11.140625" customWidth="1"/>
    <col min="1032" max="1032" width="14.85546875" customWidth="1"/>
    <col min="1033" max="1033" width="18.5703125" customWidth="1"/>
    <col min="1034" max="1034" width="5" customWidth="1"/>
    <col min="1035" max="1035" width="0.85546875" customWidth="1"/>
    <col min="1036" max="1036" width="1.42578125" customWidth="1"/>
    <col min="1274" max="1274" width="2.28515625" customWidth="1"/>
    <col min="1275" max="1275" width="0" hidden="1" customWidth="1"/>
    <col min="1276" max="1276" width="11.7109375" customWidth="1"/>
    <col min="1277" max="1277" width="19.42578125" customWidth="1"/>
    <col min="1278" max="1278" width="8.5703125" customWidth="1"/>
    <col min="1279" max="1279" width="1.28515625" customWidth="1"/>
    <col min="1280" max="1280" width="6.7109375" customWidth="1"/>
    <col min="1281" max="1281" width="11.140625" customWidth="1"/>
    <col min="1282" max="1282" width="7.5703125" customWidth="1"/>
    <col min="1283" max="1283" width="7" customWidth="1"/>
    <col min="1284" max="1284" width="6.5703125" customWidth="1"/>
    <col min="1285" max="1285" width="18" customWidth="1"/>
    <col min="1286" max="1286" width="7.42578125" customWidth="1"/>
    <col min="1287" max="1287" width="11.140625" customWidth="1"/>
    <col min="1288" max="1288" width="14.85546875" customWidth="1"/>
    <col min="1289" max="1289" width="18.5703125" customWidth="1"/>
    <col min="1290" max="1290" width="5" customWidth="1"/>
    <col min="1291" max="1291" width="0.85546875" customWidth="1"/>
    <col min="1292" max="1292" width="1.42578125" customWidth="1"/>
    <col min="1530" max="1530" width="2.28515625" customWidth="1"/>
    <col min="1531" max="1531" width="0" hidden="1" customWidth="1"/>
    <col min="1532" max="1532" width="11.7109375" customWidth="1"/>
    <col min="1533" max="1533" width="19.42578125" customWidth="1"/>
    <col min="1534" max="1534" width="8.5703125" customWidth="1"/>
    <col min="1535" max="1535" width="1.28515625" customWidth="1"/>
    <col min="1536" max="1536" width="6.7109375" customWidth="1"/>
    <col min="1537" max="1537" width="11.140625" customWidth="1"/>
    <col min="1538" max="1538" width="7.5703125" customWidth="1"/>
    <col min="1539" max="1539" width="7" customWidth="1"/>
    <col min="1540" max="1540" width="6.5703125" customWidth="1"/>
    <col min="1541" max="1541" width="18" customWidth="1"/>
    <col min="1542" max="1542" width="7.42578125" customWidth="1"/>
    <col min="1543" max="1543" width="11.140625" customWidth="1"/>
    <col min="1544" max="1544" width="14.85546875" customWidth="1"/>
    <col min="1545" max="1545" width="18.5703125" customWidth="1"/>
    <col min="1546" max="1546" width="5" customWidth="1"/>
    <col min="1547" max="1547" width="0.85546875" customWidth="1"/>
    <col min="1548" max="1548" width="1.42578125" customWidth="1"/>
    <col min="1786" max="1786" width="2.28515625" customWidth="1"/>
    <col min="1787" max="1787" width="0" hidden="1" customWidth="1"/>
    <col min="1788" max="1788" width="11.7109375" customWidth="1"/>
    <col min="1789" max="1789" width="19.42578125" customWidth="1"/>
    <col min="1790" max="1790" width="8.5703125" customWidth="1"/>
    <col min="1791" max="1791" width="1.28515625" customWidth="1"/>
    <col min="1792" max="1792" width="6.7109375" customWidth="1"/>
    <col min="1793" max="1793" width="11.140625" customWidth="1"/>
    <col min="1794" max="1794" width="7.5703125" customWidth="1"/>
    <col min="1795" max="1795" width="7" customWidth="1"/>
    <col min="1796" max="1796" width="6.5703125" customWidth="1"/>
    <col min="1797" max="1797" width="18" customWidth="1"/>
    <col min="1798" max="1798" width="7.42578125" customWidth="1"/>
    <col min="1799" max="1799" width="11.140625" customWidth="1"/>
    <col min="1800" max="1800" width="14.85546875" customWidth="1"/>
    <col min="1801" max="1801" width="18.5703125" customWidth="1"/>
    <col min="1802" max="1802" width="5" customWidth="1"/>
    <col min="1803" max="1803" width="0.85546875" customWidth="1"/>
    <col min="1804" max="1804" width="1.42578125" customWidth="1"/>
    <col min="2042" max="2042" width="2.28515625" customWidth="1"/>
    <col min="2043" max="2043" width="0" hidden="1" customWidth="1"/>
    <col min="2044" max="2044" width="11.7109375" customWidth="1"/>
    <col min="2045" max="2045" width="19.42578125" customWidth="1"/>
    <col min="2046" max="2046" width="8.5703125" customWidth="1"/>
    <col min="2047" max="2047" width="1.28515625" customWidth="1"/>
    <col min="2048" max="2048" width="6.7109375" customWidth="1"/>
    <col min="2049" max="2049" width="11.140625" customWidth="1"/>
    <col min="2050" max="2050" width="7.5703125" customWidth="1"/>
    <col min="2051" max="2051" width="7" customWidth="1"/>
    <col min="2052" max="2052" width="6.5703125" customWidth="1"/>
    <col min="2053" max="2053" width="18" customWidth="1"/>
    <col min="2054" max="2054" width="7.42578125" customWidth="1"/>
    <col min="2055" max="2055" width="11.140625" customWidth="1"/>
    <col min="2056" max="2056" width="14.85546875" customWidth="1"/>
    <col min="2057" max="2057" width="18.5703125" customWidth="1"/>
    <col min="2058" max="2058" width="5" customWidth="1"/>
    <col min="2059" max="2059" width="0.85546875" customWidth="1"/>
    <col min="2060" max="2060" width="1.42578125" customWidth="1"/>
    <col min="2298" max="2298" width="2.28515625" customWidth="1"/>
    <col min="2299" max="2299" width="0" hidden="1" customWidth="1"/>
    <col min="2300" max="2300" width="11.7109375" customWidth="1"/>
    <col min="2301" max="2301" width="19.42578125" customWidth="1"/>
    <col min="2302" max="2302" width="8.5703125" customWidth="1"/>
    <col min="2303" max="2303" width="1.28515625" customWidth="1"/>
    <col min="2304" max="2304" width="6.7109375" customWidth="1"/>
    <col min="2305" max="2305" width="11.140625" customWidth="1"/>
    <col min="2306" max="2306" width="7.5703125" customWidth="1"/>
    <col min="2307" max="2307" width="7" customWidth="1"/>
    <col min="2308" max="2308" width="6.5703125" customWidth="1"/>
    <col min="2309" max="2309" width="18" customWidth="1"/>
    <col min="2310" max="2310" width="7.42578125" customWidth="1"/>
    <col min="2311" max="2311" width="11.140625" customWidth="1"/>
    <col min="2312" max="2312" width="14.85546875" customWidth="1"/>
    <col min="2313" max="2313" width="18.5703125" customWidth="1"/>
    <col min="2314" max="2314" width="5" customWidth="1"/>
    <col min="2315" max="2315" width="0.85546875" customWidth="1"/>
    <col min="2316" max="2316" width="1.42578125" customWidth="1"/>
    <col min="2554" max="2554" width="2.28515625" customWidth="1"/>
    <col min="2555" max="2555" width="0" hidden="1" customWidth="1"/>
    <col min="2556" max="2556" width="11.7109375" customWidth="1"/>
    <col min="2557" max="2557" width="19.42578125" customWidth="1"/>
    <col min="2558" max="2558" width="8.5703125" customWidth="1"/>
    <col min="2559" max="2559" width="1.28515625" customWidth="1"/>
    <col min="2560" max="2560" width="6.7109375" customWidth="1"/>
    <col min="2561" max="2561" width="11.140625" customWidth="1"/>
    <col min="2562" max="2562" width="7.5703125" customWidth="1"/>
    <col min="2563" max="2563" width="7" customWidth="1"/>
    <col min="2564" max="2564" width="6.5703125" customWidth="1"/>
    <col min="2565" max="2565" width="18" customWidth="1"/>
    <col min="2566" max="2566" width="7.42578125" customWidth="1"/>
    <col min="2567" max="2567" width="11.140625" customWidth="1"/>
    <col min="2568" max="2568" width="14.85546875" customWidth="1"/>
    <col min="2569" max="2569" width="18.5703125" customWidth="1"/>
    <col min="2570" max="2570" width="5" customWidth="1"/>
    <col min="2571" max="2571" width="0.85546875" customWidth="1"/>
    <col min="2572" max="2572" width="1.42578125" customWidth="1"/>
    <col min="2810" max="2810" width="2.28515625" customWidth="1"/>
    <col min="2811" max="2811" width="0" hidden="1" customWidth="1"/>
    <col min="2812" max="2812" width="11.7109375" customWidth="1"/>
    <col min="2813" max="2813" width="19.42578125" customWidth="1"/>
    <col min="2814" max="2814" width="8.5703125" customWidth="1"/>
    <col min="2815" max="2815" width="1.28515625" customWidth="1"/>
    <col min="2816" max="2816" width="6.7109375" customWidth="1"/>
    <col min="2817" max="2817" width="11.140625" customWidth="1"/>
    <col min="2818" max="2818" width="7.5703125" customWidth="1"/>
    <col min="2819" max="2819" width="7" customWidth="1"/>
    <col min="2820" max="2820" width="6.5703125" customWidth="1"/>
    <col min="2821" max="2821" width="18" customWidth="1"/>
    <col min="2822" max="2822" width="7.42578125" customWidth="1"/>
    <col min="2823" max="2823" width="11.140625" customWidth="1"/>
    <col min="2824" max="2824" width="14.85546875" customWidth="1"/>
    <col min="2825" max="2825" width="18.5703125" customWidth="1"/>
    <col min="2826" max="2826" width="5" customWidth="1"/>
    <col min="2827" max="2827" width="0.85546875" customWidth="1"/>
    <col min="2828" max="2828" width="1.42578125" customWidth="1"/>
    <col min="3066" max="3066" width="2.28515625" customWidth="1"/>
    <col min="3067" max="3067" width="0" hidden="1" customWidth="1"/>
    <col min="3068" max="3068" width="11.7109375" customWidth="1"/>
    <col min="3069" max="3069" width="19.42578125" customWidth="1"/>
    <col min="3070" max="3070" width="8.5703125" customWidth="1"/>
    <col min="3071" max="3071" width="1.28515625" customWidth="1"/>
    <col min="3072" max="3072" width="6.7109375" customWidth="1"/>
    <col min="3073" max="3073" width="11.140625" customWidth="1"/>
    <col min="3074" max="3074" width="7.5703125" customWidth="1"/>
    <col min="3075" max="3075" width="7" customWidth="1"/>
    <col min="3076" max="3076" width="6.5703125" customWidth="1"/>
    <col min="3077" max="3077" width="18" customWidth="1"/>
    <col min="3078" max="3078" width="7.42578125" customWidth="1"/>
    <col min="3079" max="3079" width="11.140625" customWidth="1"/>
    <col min="3080" max="3080" width="14.85546875" customWidth="1"/>
    <col min="3081" max="3081" width="18.5703125" customWidth="1"/>
    <col min="3082" max="3082" width="5" customWidth="1"/>
    <col min="3083" max="3083" width="0.85546875" customWidth="1"/>
    <col min="3084" max="3084" width="1.42578125" customWidth="1"/>
    <col min="3322" max="3322" width="2.28515625" customWidth="1"/>
    <col min="3323" max="3323" width="0" hidden="1" customWidth="1"/>
    <col min="3324" max="3324" width="11.7109375" customWidth="1"/>
    <col min="3325" max="3325" width="19.42578125" customWidth="1"/>
    <col min="3326" max="3326" width="8.5703125" customWidth="1"/>
    <col min="3327" max="3327" width="1.28515625" customWidth="1"/>
    <col min="3328" max="3328" width="6.7109375" customWidth="1"/>
    <col min="3329" max="3329" width="11.140625" customWidth="1"/>
    <col min="3330" max="3330" width="7.5703125" customWidth="1"/>
    <col min="3331" max="3331" width="7" customWidth="1"/>
    <col min="3332" max="3332" width="6.5703125" customWidth="1"/>
    <col min="3333" max="3333" width="18" customWidth="1"/>
    <col min="3334" max="3334" width="7.42578125" customWidth="1"/>
    <col min="3335" max="3335" width="11.140625" customWidth="1"/>
    <col min="3336" max="3336" width="14.85546875" customWidth="1"/>
    <col min="3337" max="3337" width="18.5703125" customWidth="1"/>
    <col min="3338" max="3338" width="5" customWidth="1"/>
    <col min="3339" max="3339" width="0.85546875" customWidth="1"/>
    <col min="3340" max="3340" width="1.42578125" customWidth="1"/>
    <col min="3578" max="3578" width="2.28515625" customWidth="1"/>
    <col min="3579" max="3579" width="0" hidden="1" customWidth="1"/>
    <col min="3580" max="3580" width="11.7109375" customWidth="1"/>
    <col min="3581" max="3581" width="19.42578125" customWidth="1"/>
    <col min="3582" max="3582" width="8.5703125" customWidth="1"/>
    <col min="3583" max="3583" width="1.28515625" customWidth="1"/>
    <col min="3584" max="3584" width="6.7109375" customWidth="1"/>
    <col min="3585" max="3585" width="11.140625" customWidth="1"/>
    <col min="3586" max="3586" width="7.5703125" customWidth="1"/>
    <col min="3587" max="3587" width="7" customWidth="1"/>
    <col min="3588" max="3588" width="6.5703125" customWidth="1"/>
    <col min="3589" max="3589" width="18" customWidth="1"/>
    <col min="3590" max="3590" width="7.42578125" customWidth="1"/>
    <col min="3591" max="3591" width="11.140625" customWidth="1"/>
    <col min="3592" max="3592" width="14.85546875" customWidth="1"/>
    <col min="3593" max="3593" width="18.5703125" customWidth="1"/>
    <col min="3594" max="3594" width="5" customWidth="1"/>
    <col min="3595" max="3595" width="0.85546875" customWidth="1"/>
    <col min="3596" max="3596" width="1.42578125" customWidth="1"/>
    <col min="3834" max="3834" width="2.28515625" customWidth="1"/>
    <col min="3835" max="3835" width="0" hidden="1" customWidth="1"/>
    <col min="3836" max="3836" width="11.7109375" customWidth="1"/>
    <col min="3837" max="3837" width="19.42578125" customWidth="1"/>
    <col min="3838" max="3838" width="8.5703125" customWidth="1"/>
    <col min="3839" max="3839" width="1.28515625" customWidth="1"/>
    <col min="3840" max="3840" width="6.7109375" customWidth="1"/>
    <col min="3841" max="3841" width="11.140625" customWidth="1"/>
    <col min="3842" max="3842" width="7.5703125" customWidth="1"/>
    <col min="3843" max="3843" width="7" customWidth="1"/>
    <col min="3844" max="3844" width="6.5703125" customWidth="1"/>
    <col min="3845" max="3845" width="18" customWidth="1"/>
    <col min="3846" max="3846" width="7.42578125" customWidth="1"/>
    <col min="3847" max="3847" width="11.140625" customWidth="1"/>
    <col min="3848" max="3848" width="14.85546875" customWidth="1"/>
    <col min="3849" max="3849" width="18.5703125" customWidth="1"/>
    <col min="3850" max="3850" width="5" customWidth="1"/>
    <col min="3851" max="3851" width="0.85546875" customWidth="1"/>
    <col min="3852" max="3852" width="1.42578125" customWidth="1"/>
    <col min="4090" max="4090" width="2.28515625" customWidth="1"/>
    <col min="4091" max="4091" width="0" hidden="1" customWidth="1"/>
    <col min="4092" max="4092" width="11.7109375" customWidth="1"/>
    <col min="4093" max="4093" width="19.42578125" customWidth="1"/>
    <col min="4094" max="4094" width="8.5703125" customWidth="1"/>
    <col min="4095" max="4095" width="1.28515625" customWidth="1"/>
    <col min="4096" max="4096" width="6.7109375" customWidth="1"/>
    <col min="4097" max="4097" width="11.140625" customWidth="1"/>
    <col min="4098" max="4098" width="7.5703125" customWidth="1"/>
    <col min="4099" max="4099" width="7" customWidth="1"/>
    <col min="4100" max="4100" width="6.5703125" customWidth="1"/>
    <col min="4101" max="4101" width="18" customWidth="1"/>
    <col min="4102" max="4102" width="7.42578125" customWidth="1"/>
    <col min="4103" max="4103" width="11.140625" customWidth="1"/>
    <col min="4104" max="4104" width="14.85546875" customWidth="1"/>
    <col min="4105" max="4105" width="18.5703125" customWidth="1"/>
    <col min="4106" max="4106" width="5" customWidth="1"/>
    <col min="4107" max="4107" width="0.85546875" customWidth="1"/>
    <col min="4108" max="4108" width="1.42578125" customWidth="1"/>
    <col min="4346" max="4346" width="2.28515625" customWidth="1"/>
    <col min="4347" max="4347" width="0" hidden="1" customWidth="1"/>
    <col min="4348" max="4348" width="11.7109375" customWidth="1"/>
    <col min="4349" max="4349" width="19.42578125" customWidth="1"/>
    <col min="4350" max="4350" width="8.5703125" customWidth="1"/>
    <col min="4351" max="4351" width="1.28515625" customWidth="1"/>
    <col min="4352" max="4352" width="6.7109375" customWidth="1"/>
    <col min="4353" max="4353" width="11.140625" customWidth="1"/>
    <col min="4354" max="4354" width="7.5703125" customWidth="1"/>
    <col min="4355" max="4355" width="7" customWidth="1"/>
    <col min="4356" max="4356" width="6.5703125" customWidth="1"/>
    <col min="4357" max="4357" width="18" customWidth="1"/>
    <col min="4358" max="4358" width="7.42578125" customWidth="1"/>
    <col min="4359" max="4359" width="11.140625" customWidth="1"/>
    <col min="4360" max="4360" width="14.85546875" customWidth="1"/>
    <col min="4361" max="4361" width="18.5703125" customWidth="1"/>
    <col min="4362" max="4362" width="5" customWidth="1"/>
    <col min="4363" max="4363" width="0.85546875" customWidth="1"/>
    <col min="4364" max="4364" width="1.42578125" customWidth="1"/>
    <col min="4602" max="4602" width="2.28515625" customWidth="1"/>
    <col min="4603" max="4603" width="0" hidden="1" customWidth="1"/>
    <col min="4604" max="4604" width="11.7109375" customWidth="1"/>
    <col min="4605" max="4605" width="19.42578125" customWidth="1"/>
    <col min="4606" max="4606" width="8.5703125" customWidth="1"/>
    <col min="4607" max="4607" width="1.28515625" customWidth="1"/>
    <col min="4608" max="4608" width="6.7109375" customWidth="1"/>
    <col min="4609" max="4609" width="11.140625" customWidth="1"/>
    <col min="4610" max="4610" width="7.5703125" customWidth="1"/>
    <col min="4611" max="4611" width="7" customWidth="1"/>
    <col min="4612" max="4612" width="6.5703125" customWidth="1"/>
    <col min="4613" max="4613" width="18" customWidth="1"/>
    <col min="4614" max="4614" width="7.42578125" customWidth="1"/>
    <col min="4615" max="4615" width="11.140625" customWidth="1"/>
    <col min="4616" max="4616" width="14.85546875" customWidth="1"/>
    <col min="4617" max="4617" width="18.5703125" customWidth="1"/>
    <col min="4618" max="4618" width="5" customWidth="1"/>
    <col min="4619" max="4619" width="0.85546875" customWidth="1"/>
    <col min="4620" max="4620" width="1.42578125" customWidth="1"/>
    <col min="4858" max="4858" width="2.28515625" customWidth="1"/>
    <col min="4859" max="4859" width="0" hidden="1" customWidth="1"/>
    <col min="4860" max="4860" width="11.7109375" customWidth="1"/>
    <col min="4861" max="4861" width="19.42578125" customWidth="1"/>
    <col min="4862" max="4862" width="8.5703125" customWidth="1"/>
    <col min="4863" max="4863" width="1.28515625" customWidth="1"/>
    <col min="4864" max="4864" width="6.7109375" customWidth="1"/>
    <col min="4865" max="4865" width="11.140625" customWidth="1"/>
    <col min="4866" max="4866" width="7.5703125" customWidth="1"/>
    <col min="4867" max="4867" width="7" customWidth="1"/>
    <col min="4868" max="4868" width="6.5703125" customWidth="1"/>
    <col min="4869" max="4869" width="18" customWidth="1"/>
    <col min="4870" max="4870" width="7.42578125" customWidth="1"/>
    <col min="4871" max="4871" width="11.140625" customWidth="1"/>
    <col min="4872" max="4872" width="14.85546875" customWidth="1"/>
    <col min="4873" max="4873" width="18.5703125" customWidth="1"/>
    <col min="4874" max="4874" width="5" customWidth="1"/>
    <col min="4875" max="4875" width="0.85546875" customWidth="1"/>
    <col min="4876" max="4876" width="1.42578125" customWidth="1"/>
    <col min="5114" max="5114" width="2.28515625" customWidth="1"/>
    <col min="5115" max="5115" width="0" hidden="1" customWidth="1"/>
    <col min="5116" max="5116" width="11.7109375" customWidth="1"/>
    <col min="5117" max="5117" width="19.42578125" customWidth="1"/>
    <col min="5118" max="5118" width="8.5703125" customWidth="1"/>
    <col min="5119" max="5119" width="1.28515625" customWidth="1"/>
    <col min="5120" max="5120" width="6.7109375" customWidth="1"/>
    <col min="5121" max="5121" width="11.140625" customWidth="1"/>
    <col min="5122" max="5122" width="7.5703125" customWidth="1"/>
    <col min="5123" max="5123" width="7" customWidth="1"/>
    <col min="5124" max="5124" width="6.5703125" customWidth="1"/>
    <col min="5125" max="5125" width="18" customWidth="1"/>
    <col min="5126" max="5126" width="7.42578125" customWidth="1"/>
    <col min="5127" max="5127" width="11.140625" customWidth="1"/>
    <col min="5128" max="5128" width="14.85546875" customWidth="1"/>
    <col min="5129" max="5129" width="18.5703125" customWidth="1"/>
    <col min="5130" max="5130" width="5" customWidth="1"/>
    <col min="5131" max="5131" width="0.85546875" customWidth="1"/>
    <col min="5132" max="5132" width="1.42578125" customWidth="1"/>
    <col min="5370" max="5370" width="2.28515625" customWidth="1"/>
    <col min="5371" max="5371" width="0" hidden="1" customWidth="1"/>
    <col min="5372" max="5372" width="11.7109375" customWidth="1"/>
    <col min="5373" max="5373" width="19.42578125" customWidth="1"/>
    <col min="5374" max="5374" width="8.5703125" customWidth="1"/>
    <col min="5375" max="5375" width="1.28515625" customWidth="1"/>
    <col min="5376" max="5376" width="6.7109375" customWidth="1"/>
    <col min="5377" max="5377" width="11.140625" customWidth="1"/>
    <col min="5378" max="5378" width="7.5703125" customWidth="1"/>
    <col min="5379" max="5379" width="7" customWidth="1"/>
    <col min="5380" max="5380" width="6.5703125" customWidth="1"/>
    <col min="5381" max="5381" width="18" customWidth="1"/>
    <col min="5382" max="5382" width="7.42578125" customWidth="1"/>
    <col min="5383" max="5383" width="11.140625" customWidth="1"/>
    <col min="5384" max="5384" width="14.85546875" customWidth="1"/>
    <col min="5385" max="5385" width="18.5703125" customWidth="1"/>
    <col min="5386" max="5386" width="5" customWidth="1"/>
    <col min="5387" max="5387" width="0.85546875" customWidth="1"/>
    <col min="5388" max="5388" width="1.42578125" customWidth="1"/>
    <col min="5626" max="5626" width="2.28515625" customWidth="1"/>
    <col min="5627" max="5627" width="0" hidden="1" customWidth="1"/>
    <col min="5628" max="5628" width="11.7109375" customWidth="1"/>
    <col min="5629" max="5629" width="19.42578125" customWidth="1"/>
    <col min="5630" max="5630" width="8.5703125" customWidth="1"/>
    <col min="5631" max="5631" width="1.28515625" customWidth="1"/>
    <col min="5632" max="5632" width="6.7109375" customWidth="1"/>
    <col min="5633" max="5633" width="11.140625" customWidth="1"/>
    <col min="5634" max="5634" width="7.5703125" customWidth="1"/>
    <col min="5635" max="5635" width="7" customWidth="1"/>
    <col min="5636" max="5636" width="6.5703125" customWidth="1"/>
    <col min="5637" max="5637" width="18" customWidth="1"/>
    <col min="5638" max="5638" width="7.42578125" customWidth="1"/>
    <col min="5639" max="5639" width="11.140625" customWidth="1"/>
    <col min="5640" max="5640" width="14.85546875" customWidth="1"/>
    <col min="5641" max="5641" width="18.5703125" customWidth="1"/>
    <col min="5642" max="5642" width="5" customWidth="1"/>
    <col min="5643" max="5643" width="0.85546875" customWidth="1"/>
    <col min="5644" max="5644" width="1.42578125" customWidth="1"/>
    <col min="5882" max="5882" width="2.28515625" customWidth="1"/>
    <col min="5883" max="5883" width="0" hidden="1" customWidth="1"/>
    <col min="5884" max="5884" width="11.7109375" customWidth="1"/>
    <col min="5885" max="5885" width="19.42578125" customWidth="1"/>
    <col min="5886" max="5886" width="8.5703125" customWidth="1"/>
    <col min="5887" max="5887" width="1.28515625" customWidth="1"/>
    <col min="5888" max="5888" width="6.7109375" customWidth="1"/>
    <col min="5889" max="5889" width="11.140625" customWidth="1"/>
    <col min="5890" max="5890" width="7.5703125" customWidth="1"/>
    <col min="5891" max="5891" width="7" customWidth="1"/>
    <col min="5892" max="5892" width="6.5703125" customWidth="1"/>
    <col min="5893" max="5893" width="18" customWidth="1"/>
    <col min="5894" max="5894" width="7.42578125" customWidth="1"/>
    <col min="5895" max="5895" width="11.140625" customWidth="1"/>
    <col min="5896" max="5896" width="14.85546875" customWidth="1"/>
    <col min="5897" max="5897" width="18.5703125" customWidth="1"/>
    <col min="5898" max="5898" width="5" customWidth="1"/>
    <col min="5899" max="5899" width="0.85546875" customWidth="1"/>
    <col min="5900" max="5900" width="1.42578125" customWidth="1"/>
    <col min="6138" max="6138" width="2.28515625" customWidth="1"/>
    <col min="6139" max="6139" width="0" hidden="1" customWidth="1"/>
    <col min="6140" max="6140" width="11.7109375" customWidth="1"/>
    <col min="6141" max="6141" width="19.42578125" customWidth="1"/>
    <col min="6142" max="6142" width="8.5703125" customWidth="1"/>
    <col min="6143" max="6143" width="1.28515625" customWidth="1"/>
    <col min="6144" max="6144" width="6.7109375" customWidth="1"/>
    <col min="6145" max="6145" width="11.140625" customWidth="1"/>
    <col min="6146" max="6146" width="7.5703125" customWidth="1"/>
    <col min="6147" max="6147" width="7" customWidth="1"/>
    <col min="6148" max="6148" width="6.5703125" customWidth="1"/>
    <col min="6149" max="6149" width="18" customWidth="1"/>
    <col min="6150" max="6150" width="7.42578125" customWidth="1"/>
    <col min="6151" max="6151" width="11.140625" customWidth="1"/>
    <col min="6152" max="6152" width="14.85546875" customWidth="1"/>
    <col min="6153" max="6153" width="18.5703125" customWidth="1"/>
    <col min="6154" max="6154" width="5" customWidth="1"/>
    <col min="6155" max="6155" width="0.85546875" customWidth="1"/>
    <col min="6156" max="6156" width="1.42578125" customWidth="1"/>
    <col min="6394" max="6394" width="2.28515625" customWidth="1"/>
    <col min="6395" max="6395" width="0" hidden="1" customWidth="1"/>
    <col min="6396" max="6396" width="11.7109375" customWidth="1"/>
    <col min="6397" max="6397" width="19.42578125" customWidth="1"/>
    <col min="6398" max="6398" width="8.5703125" customWidth="1"/>
    <col min="6399" max="6399" width="1.28515625" customWidth="1"/>
    <col min="6400" max="6400" width="6.7109375" customWidth="1"/>
    <col min="6401" max="6401" width="11.140625" customWidth="1"/>
    <col min="6402" max="6402" width="7.5703125" customWidth="1"/>
    <col min="6403" max="6403" width="7" customWidth="1"/>
    <col min="6404" max="6404" width="6.5703125" customWidth="1"/>
    <col min="6405" max="6405" width="18" customWidth="1"/>
    <col min="6406" max="6406" width="7.42578125" customWidth="1"/>
    <col min="6407" max="6407" width="11.140625" customWidth="1"/>
    <col min="6408" max="6408" width="14.85546875" customWidth="1"/>
    <col min="6409" max="6409" width="18.5703125" customWidth="1"/>
    <col min="6410" max="6410" width="5" customWidth="1"/>
    <col min="6411" max="6411" width="0.85546875" customWidth="1"/>
    <col min="6412" max="6412" width="1.42578125" customWidth="1"/>
    <col min="6650" max="6650" width="2.28515625" customWidth="1"/>
    <col min="6651" max="6651" width="0" hidden="1" customWidth="1"/>
    <col min="6652" max="6652" width="11.7109375" customWidth="1"/>
    <col min="6653" max="6653" width="19.42578125" customWidth="1"/>
    <col min="6654" max="6654" width="8.5703125" customWidth="1"/>
    <col min="6655" max="6655" width="1.28515625" customWidth="1"/>
    <col min="6656" max="6656" width="6.7109375" customWidth="1"/>
    <col min="6657" max="6657" width="11.140625" customWidth="1"/>
    <col min="6658" max="6658" width="7.5703125" customWidth="1"/>
    <col min="6659" max="6659" width="7" customWidth="1"/>
    <col min="6660" max="6660" width="6.5703125" customWidth="1"/>
    <col min="6661" max="6661" width="18" customWidth="1"/>
    <col min="6662" max="6662" width="7.42578125" customWidth="1"/>
    <col min="6663" max="6663" width="11.140625" customWidth="1"/>
    <col min="6664" max="6664" width="14.85546875" customWidth="1"/>
    <col min="6665" max="6665" width="18.5703125" customWidth="1"/>
    <col min="6666" max="6666" width="5" customWidth="1"/>
    <col min="6667" max="6667" width="0.85546875" customWidth="1"/>
    <col min="6668" max="6668" width="1.42578125" customWidth="1"/>
    <col min="6906" max="6906" width="2.28515625" customWidth="1"/>
    <col min="6907" max="6907" width="0" hidden="1" customWidth="1"/>
    <col min="6908" max="6908" width="11.7109375" customWidth="1"/>
    <col min="6909" max="6909" width="19.42578125" customWidth="1"/>
    <col min="6910" max="6910" width="8.5703125" customWidth="1"/>
    <col min="6911" max="6911" width="1.28515625" customWidth="1"/>
    <col min="6912" max="6912" width="6.7109375" customWidth="1"/>
    <col min="6913" max="6913" width="11.140625" customWidth="1"/>
    <col min="6914" max="6914" width="7.5703125" customWidth="1"/>
    <col min="6915" max="6915" width="7" customWidth="1"/>
    <col min="6916" max="6916" width="6.5703125" customWidth="1"/>
    <col min="6917" max="6917" width="18" customWidth="1"/>
    <col min="6918" max="6918" width="7.42578125" customWidth="1"/>
    <col min="6919" max="6919" width="11.140625" customWidth="1"/>
    <col min="6920" max="6920" width="14.85546875" customWidth="1"/>
    <col min="6921" max="6921" width="18.5703125" customWidth="1"/>
    <col min="6922" max="6922" width="5" customWidth="1"/>
    <col min="6923" max="6923" width="0.85546875" customWidth="1"/>
    <col min="6924" max="6924" width="1.42578125" customWidth="1"/>
    <col min="7162" max="7162" width="2.28515625" customWidth="1"/>
    <col min="7163" max="7163" width="0" hidden="1" customWidth="1"/>
    <col min="7164" max="7164" width="11.7109375" customWidth="1"/>
    <col min="7165" max="7165" width="19.42578125" customWidth="1"/>
    <col min="7166" max="7166" width="8.5703125" customWidth="1"/>
    <col min="7167" max="7167" width="1.28515625" customWidth="1"/>
    <col min="7168" max="7168" width="6.7109375" customWidth="1"/>
    <col min="7169" max="7169" width="11.140625" customWidth="1"/>
    <col min="7170" max="7170" width="7.5703125" customWidth="1"/>
    <col min="7171" max="7171" width="7" customWidth="1"/>
    <col min="7172" max="7172" width="6.5703125" customWidth="1"/>
    <col min="7173" max="7173" width="18" customWidth="1"/>
    <col min="7174" max="7174" width="7.42578125" customWidth="1"/>
    <col min="7175" max="7175" width="11.140625" customWidth="1"/>
    <col min="7176" max="7176" width="14.85546875" customWidth="1"/>
    <col min="7177" max="7177" width="18.5703125" customWidth="1"/>
    <col min="7178" max="7178" width="5" customWidth="1"/>
    <col min="7179" max="7179" width="0.85546875" customWidth="1"/>
    <col min="7180" max="7180" width="1.42578125" customWidth="1"/>
    <col min="7418" max="7418" width="2.28515625" customWidth="1"/>
    <col min="7419" max="7419" width="0" hidden="1" customWidth="1"/>
    <col min="7420" max="7420" width="11.7109375" customWidth="1"/>
    <col min="7421" max="7421" width="19.42578125" customWidth="1"/>
    <col min="7422" max="7422" width="8.5703125" customWidth="1"/>
    <col min="7423" max="7423" width="1.28515625" customWidth="1"/>
    <col min="7424" max="7424" width="6.7109375" customWidth="1"/>
    <col min="7425" max="7425" width="11.140625" customWidth="1"/>
    <col min="7426" max="7426" width="7.5703125" customWidth="1"/>
    <col min="7427" max="7427" width="7" customWidth="1"/>
    <col min="7428" max="7428" width="6.5703125" customWidth="1"/>
    <col min="7429" max="7429" width="18" customWidth="1"/>
    <col min="7430" max="7430" width="7.42578125" customWidth="1"/>
    <col min="7431" max="7431" width="11.140625" customWidth="1"/>
    <col min="7432" max="7432" width="14.85546875" customWidth="1"/>
    <col min="7433" max="7433" width="18.5703125" customWidth="1"/>
    <col min="7434" max="7434" width="5" customWidth="1"/>
    <col min="7435" max="7435" width="0.85546875" customWidth="1"/>
    <col min="7436" max="7436" width="1.42578125" customWidth="1"/>
    <col min="7674" max="7674" width="2.28515625" customWidth="1"/>
    <col min="7675" max="7675" width="0" hidden="1" customWidth="1"/>
    <col min="7676" max="7676" width="11.7109375" customWidth="1"/>
    <col min="7677" max="7677" width="19.42578125" customWidth="1"/>
    <col min="7678" max="7678" width="8.5703125" customWidth="1"/>
    <col min="7679" max="7679" width="1.28515625" customWidth="1"/>
    <col min="7680" max="7680" width="6.7109375" customWidth="1"/>
    <col min="7681" max="7681" width="11.140625" customWidth="1"/>
    <col min="7682" max="7682" width="7.5703125" customWidth="1"/>
    <col min="7683" max="7683" width="7" customWidth="1"/>
    <col min="7684" max="7684" width="6.5703125" customWidth="1"/>
    <col min="7685" max="7685" width="18" customWidth="1"/>
    <col min="7686" max="7686" width="7.42578125" customWidth="1"/>
    <col min="7687" max="7687" width="11.140625" customWidth="1"/>
    <col min="7688" max="7688" width="14.85546875" customWidth="1"/>
    <col min="7689" max="7689" width="18.5703125" customWidth="1"/>
    <col min="7690" max="7690" width="5" customWidth="1"/>
    <col min="7691" max="7691" width="0.85546875" customWidth="1"/>
    <col min="7692" max="7692" width="1.42578125" customWidth="1"/>
    <col min="7930" max="7930" width="2.28515625" customWidth="1"/>
    <col min="7931" max="7931" width="0" hidden="1" customWidth="1"/>
    <col min="7932" max="7932" width="11.7109375" customWidth="1"/>
    <col min="7933" max="7933" width="19.42578125" customWidth="1"/>
    <col min="7934" max="7934" width="8.5703125" customWidth="1"/>
    <col min="7935" max="7935" width="1.28515625" customWidth="1"/>
    <col min="7936" max="7936" width="6.7109375" customWidth="1"/>
    <col min="7937" max="7937" width="11.140625" customWidth="1"/>
    <col min="7938" max="7938" width="7.5703125" customWidth="1"/>
    <col min="7939" max="7939" width="7" customWidth="1"/>
    <col min="7940" max="7940" width="6.5703125" customWidth="1"/>
    <col min="7941" max="7941" width="18" customWidth="1"/>
    <col min="7942" max="7942" width="7.42578125" customWidth="1"/>
    <col min="7943" max="7943" width="11.140625" customWidth="1"/>
    <col min="7944" max="7944" width="14.85546875" customWidth="1"/>
    <col min="7945" max="7945" width="18.5703125" customWidth="1"/>
    <col min="7946" max="7946" width="5" customWidth="1"/>
    <col min="7947" max="7947" width="0.85546875" customWidth="1"/>
    <col min="7948" max="7948" width="1.42578125" customWidth="1"/>
    <col min="8186" max="8186" width="2.28515625" customWidth="1"/>
    <col min="8187" max="8187" width="0" hidden="1" customWidth="1"/>
    <col min="8188" max="8188" width="11.7109375" customWidth="1"/>
    <col min="8189" max="8189" width="19.42578125" customWidth="1"/>
    <col min="8190" max="8190" width="8.5703125" customWidth="1"/>
    <col min="8191" max="8191" width="1.28515625" customWidth="1"/>
    <col min="8192" max="8192" width="6.7109375" customWidth="1"/>
    <col min="8193" max="8193" width="11.140625" customWidth="1"/>
    <col min="8194" max="8194" width="7.5703125" customWidth="1"/>
    <col min="8195" max="8195" width="7" customWidth="1"/>
    <col min="8196" max="8196" width="6.5703125" customWidth="1"/>
    <col min="8197" max="8197" width="18" customWidth="1"/>
    <col min="8198" max="8198" width="7.42578125" customWidth="1"/>
    <col min="8199" max="8199" width="11.140625" customWidth="1"/>
    <col min="8200" max="8200" width="14.85546875" customWidth="1"/>
    <col min="8201" max="8201" width="18.5703125" customWidth="1"/>
    <col min="8202" max="8202" width="5" customWidth="1"/>
    <col min="8203" max="8203" width="0.85546875" customWidth="1"/>
    <col min="8204" max="8204" width="1.42578125" customWidth="1"/>
    <col min="8442" max="8442" width="2.28515625" customWidth="1"/>
    <col min="8443" max="8443" width="0" hidden="1" customWidth="1"/>
    <col min="8444" max="8444" width="11.7109375" customWidth="1"/>
    <col min="8445" max="8445" width="19.42578125" customWidth="1"/>
    <col min="8446" max="8446" width="8.5703125" customWidth="1"/>
    <col min="8447" max="8447" width="1.28515625" customWidth="1"/>
    <col min="8448" max="8448" width="6.7109375" customWidth="1"/>
    <col min="8449" max="8449" width="11.140625" customWidth="1"/>
    <col min="8450" max="8450" width="7.5703125" customWidth="1"/>
    <col min="8451" max="8451" width="7" customWidth="1"/>
    <col min="8452" max="8452" width="6.5703125" customWidth="1"/>
    <col min="8453" max="8453" width="18" customWidth="1"/>
    <col min="8454" max="8454" width="7.42578125" customWidth="1"/>
    <col min="8455" max="8455" width="11.140625" customWidth="1"/>
    <col min="8456" max="8456" width="14.85546875" customWidth="1"/>
    <col min="8457" max="8457" width="18.5703125" customWidth="1"/>
    <col min="8458" max="8458" width="5" customWidth="1"/>
    <col min="8459" max="8459" width="0.85546875" customWidth="1"/>
    <col min="8460" max="8460" width="1.42578125" customWidth="1"/>
    <col min="8698" max="8698" width="2.28515625" customWidth="1"/>
    <col min="8699" max="8699" width="0" hidden="1" customWidth="1"/>
    <col min="8700" max="8700" width="11.7109375" customWidth="1"/>
    <col min="8701" max="8701" width="19.42578125" customWidth="1"/>
    <col min="8702" max="8702" width="8.5703125" customWidth="1"/>
    <col min="8703" max="8703" width="1.28515625" customWidth="1"/>
    <col min="8704" max="8704" width="6.7109375" customWidth="1"/>
    <col min="8705" max="8705" width="11.140625" customWidth="1"/>
    <col min="8706" max="8706" width="7.5703125" customWidth="1"/>
    <col min="8707" max="8707" width="7" customWidth="1"/>
    <col min="8708" max="8708" width="6.5703125" customWidth="1"/>
    <col min="8709" max="8709" width="18" customWidth="1"/>
    <col min="8710" max="8710" width="7.42578125" customWidth="1"/>
    <col min="8711" max="8711" width="11.140625" customWidth="1"/>
    <col min="8712" max="8712" width="14.85546875" customWidth="1"/>
    <col min="8713" max="8713" width="18.5703125" customWidth="1"/>
    <col min="8714" max="8714" width="5" customWidth="1"/>
    <col min="8715" max="8715" width="0.85546875" customWidth="1"/>
    <col min="8716" max="8716" width="1.42578125" customWidth="1"/>
    <col min="8954" max="8954" width="2.28515625" customWidth="1"/>
    <col min="8955" max="8955" width="0" hidden="1" customWidth="1"/>
    <col min="8956" max="8956" width="11.7109375" customWidth="1"/>
    <col min="8957" max="8957" width="19.42578125" customWidth="1"/>
    <col min="8958" max="8958" width="8.5703125" customWidth="1"/>
    <col min="8959" max="8959" width="1.28515625" customWidth="1"/>
    <col min="8960" max="8960" width="6.7109375" customWidth="1"/>
    <col min="8961" max="8961" width="11.140625" customWidth="1"/>
    <col min="8962" max="8962" width="7.5703125" customWidth="1"/>
    <col min="8963" max="8963" width="7" customWidth="1"/>
    <col min="8964" max="8964" width="6.5703125" customWidth="1"/>
    <col min="8965" max="8965" width="18" customWidth="1"/>
    <col min="8966" max="8966" width="7.42578125" customWidth="1"/>
    <col min="8967" max="8967" width="11.140625" customWidth="1"/>
    <col min="8968" max="8968" width="14.85546875" customWidth="1"/>
    <col min="8969" max="8969" width="18.5703125" customWidth="1"/>
    <col min="8970" max="8970" width="5" customWidth="1"/>
    <col min="8971" max="8971" width="0.85546875" customWidth="1"/>
    <col min="8972" max="8972" width="1.42578125" customWidth="1"/>
    <col min="9210" max="9210" width="2.28515625" customWidth="1"/>
    <col min="9211" max="9211" width="0" hidden="1" customWidth="1"/>
    <col min="9212" max="9212" width="11.7109375" customWidth="1"/>
    <col min="9213" max="9213" width="19.42578125" customWidth="1"/>
    <col min="9214" max="9214" width="8.5703125" customWidth="1"/>
    <col min="9215" max="9215" width="1.28515625" customWidth="1"/>
    <col min="9216" max="9216" width="6.7109375" customWidth="1"/>
    <col min="9217" max="9217" width="11.140625" customWidth="1"/>
    <col min="9218" max="9218" width="7.5703125" customWidth="1"/>
    <col min="9219" max="9219" width="7" customWidth="1"/>
    <col min="9220" max="9220" width="6.5703125" customWidth="1"/>
    <col min="9221" max="9221" width="18" customWidth="1"/>
    <col min="9222" max="9222" width="7.42578125" customWidth="1"/>
    <col min="9223" max="9223" width="11.140625" customWidth="1"/>
    <col min="9224" max="9224" width="14.85546875" customWidth="1"/>
    <col min="9225" max="9225" width="18.5703125" customWidth="1"/>
    <col min="9226" max="9226" width="5" customWidth="1"/>
    <col min="9227" max="9227" width="0.85546875" customWidth="1"/>
    <col min="9228" max="9228" width="1.42578125" customWidth="1"/>
    <col min="9466" max="9466" width="2.28515625" customWidth="1"/>
    <col min="9467" max="9467" width="0" hidden="1" customWidth="1"/>
    <col min="9468" max="9468" width="11.7109375" customWidth="1"/>
    <col min="9469" max="9469" width="19.42578125" customWidth="1"/>
    <col min="9470" max="9470" width="8.5703125" customWidth="1"/>
    <col min="9471" max="9471" width="1.28515625" customWidth="1"/>
    <col min="9472" max="9472" width="6.7109375" customWidth="1"/>
    <col min="9473" max="9473" width="11.140625" customWidth="1"/>
    <col min="9474" max="9474" width="7.5703125" customWidth="1"/>
    <col min="9475" max="9475" width="7" customWidth="1"/>
    <col min="9476" max="9476" width="6.5703125" customWidth="1"/>
    <col min="9477" max="9477" width="18" customWidth="1"/>
    <col min="9478" max="9478" width="7.42578125" customWidth="1"/>
    <col min="9479" max="9479" width="11.140625" customWidth="1"/>
    <col min="9480" max="9480" width="14.85546875" customWidth="1"/>
    <col min="9481" max="9481" width="18.5703125" customWidth="1"/>
    <col min="9482" max="9482" width="5" customWidth="1"/>
    <col min="9483" max="9483" width="0.85546875" customWidth="1"/>
    <col min="9484" max="9484" width="1.42578125" customWidth="1"/>
    <col min="9722" max="9722" width="2.28515625" customWidth="1"/>
    <col min="9723" max="9723" width="0" hidden="1" customWidth="1"/>
    <col min="9724" max="9724" width="11.7109375" customWidth="1"/>
    <col min="9725" max="9725" width="19.42578125" customWidth="1"/>
    <col min="9726" max="9726" width="8.5703125" customWidth="1"/>
    <col min="9727" max="9727" width="1.28515625" customWidth="1"/>
    <col min="9728" max="9728" width="6.7109375" customWidth="1"/>
    <col min="9729" max="9729" width="11.140625" customWidth="1"/>
    <col min="9730" max="9730" width="7.5703125" customWidth="1"/>
    <col min="9731" max="9731" width="7" customWidth="1"/>
    <col min="9732" max="9732" width="6.5703125" customWidth="1"/>
    <col min="9733" max="9733" width="18" customWidth="1"/>
    <col min="9734" max="9734" width="7.42578125" customWidth="1"/>
    <col min="9735" max="9735" width="11.140625" customWidth="1"/>
    <col min="9736" max="9736" width="14.85546875" customWidth="1"/>
    <col min="9737" max="9737" width="18.5703125" customWidth="1"/>
    <col min="9738" max="9738" width="5" customWidth="1"/>
    <col min="9739" max="9739" width="0.85546875" customWidth="1"/>
    <col min="9740" max="9740" width="1.42578125" customWidth="1"/>
    <col min="9978" max="9978" width="2.28515625" customWidth="1"/>
    <col min="9979" max="9979" width="0" hidden="1" customWidth="1"/>
    <col min="9980" max="9980" width="11.7109375" customWidth="1"/>
    <col min="9981" max="9981" width="19.42578125" customWidth="1"/>
    <col min="9982" max="9982" width="8.5703125" customWidth="1"/>
    <col min="9983" max="9983" width="1.28515625" customWidth="1"/>
    <col min="9984" max="9984" width="6.7109375" customWidth="1"/>
    <col min="9985" max="9985" width="11.140625" customWidth="1"/>
    <col min="9986" max="9986" width="7.5703125" customWidth="1"/>
    <col min="9987" max="9987" width="7" customWidth="1"/>
    <col min="9988" max="9988" width="6.5703125" customWidth="1"/>
    <col min="9989" max="9989" width="18" customWidth="1"/>
    <col min="9990" max="9990" width="7.42578125" customWidth="1"/>
    <col min="9991" max="9991" width="11.140625" customWidth="1"/>
    <col min="9992" max="9992" width="14.85546875" customWidth="1"/>
    <col min="9993" max="9993" width="18.5703125" customWidth="1"/>
    <col min="9994" max="9994" width="5" customWidth="1"/>
    <col min="9995" max="9995" width="0.85546875" customWidth="1"/>
    <col min="9996" max="9996" width="1.42578125" customWidth="1"/>
    <col min="10234" max="10234" width="2.28515625" customWidth="1"/>
    <col min="10235" max="10235" width="0" hidden="1" customWidth="1"/>
    <col min="10236" max="10236" width="11.7109375" customWidth="1"/>
    <col min="10237" max="10237" width="19.42578125" customWidth="1"/>
    <col min="10238" max="10238" width="8.5703125" customWidth="1"/>
    <col min="10239" max="10239" width="1.28515625" customWidth="1"/>
    <col min="10240" max="10240" width="6.7109375" customWidth="1"/>
    <col min="10241" max="10241" width="11.140625" customWidth="1"/>
    <col min="10242" max="10242" width="7.5703125" customWidth="1"/>
    <col min="10243" max="10243" width="7" customWidth="1"/>
    <col min="10244" max="10244" width="6.5703125" customWidth="1"/>
    <col min="10245" max="10245" width="18" customWidth="1"/>
    <col min="10246" max="10246" width="7.42578125" customWidth="1"/>
    <col min="10247" max="10247" width="11.140625" customWidth="1"/>
    <col min="10248" max="10248" width="14.85546875" customWidth="1"/>
    <col min="10249" max="10249" width="18.5703125" customWidth="1"/>
    <col min="10250" max="10250" width="5" customWidth="1"/>
    <col min="10251" max="10251" width="0.85546875" customWidth="1"/>
    <col min="10252" max="10252" width="1.42578125" customWidth="1"/>
    <col min="10490" max="10490" width="2.28515625" customWidth="1"/>
    <col min="10491" max="10491" width="0" hidden="1" customWidth="1"/>
    <col min="10492" max="10492" width="11.7109375" customWidth="1"/>
    <col min="10493" max="10493" width="19.42578125" customWidth="1"/>
    <col min="10494" max="10494" width="8.5703125" customWidth="1"/>
    <col min="10495" max="10495" width="1.28515625" customWidth="1"/>
    <col min="10496" max="10496" width="6.7109375" customWidth="1"/>
    <col min="10497" max="10497" width="11.140625" customWidth="1"/>
    <col min="10498" max="10498" width="7.5703125" customWidth="1"/>
    <col min="10499" max="10499" width="7" customWidth="1"/>
    <col min="10500" max="10500" width="6.5703125" customWidth="1"/>
    <col min="10501" max="10501" width="18" customWidth="1"/>
    <col min="10502" max="10502" width="7.42578125" customWidth="1"/>
    <col min="10503" max="10503" width="11.140625" customWidth="1"/>
    <col min="10504" max="10504" width="14.85546875" customWidth="1"/>
    <col min="10505" max="10505" width="18.5703125" customWidth="1"/>
    <col min="10506" max="10506" width="5" customWidth="1"/>
    <col min="10507" max="10507" width="0.85546875" customWidth="1"/>
    <col min="10508" max="10508" width="1.42578125" customWidth="1"/>
    <col min="10746" max="10746" width="2.28515625" customWidth="1"/>
    <col min="10747" max="10747" width="0" hidden="1" customWidth="1"/>
    <col min="10748" max="10748" width="11.7109375" customWidth="1"/>
    <col min="10749" max="10749" width="19.42578125" customWidth="1"/>
    <col min="10750" max="10750" width="8.5703125" customWidth="1"/>
    <col min="10751" max="10751" width="1.28515625" customWidth="1"/>
    <col min="10752" max="10752" width="6.7109375" customWidth="1"/>
    <col min="10753" max="10753" width="11.140625" customWidth="1"/>
    <col min="10754" max="10754" width="7.5703125" customWidth="1"/>
    <col min="10755" max="10755" width="7" customWidth="1"/>
    <col min="10756" max="10756" width="6.5703125" customWidth="1"/>
    <col min="10757" max="10757" width="18" customWidth="1"/>
    <col min="10758" max="10758" width="7.42578125" customWidth="1"/>
    <col min="10759" max="10759" width="11.140625" customWidth="1"/>
    <col min="10760" max="10760" width="14.85546875" customWidth="1"/>
    <col min="10761" max="10761" width="18.5703125" customWidth="1"/>
    <col min="10762" max="10762" width="5" customWidth="1"/>
    <col min="10763" max="10763" width="0.85546875" customWidth="1"/>
    <col min="10764" max="10764" width="1.42578125" customWidth="1"/>
    <col min="11002" max="11002" width="2.28515625" customWidth="1"/>
    <col min="11003" max="11003" width="0" hidden="1" customWidth="1"/>
    <col min="11004" max="11004" width="11.7109375" customWidth="1"/>
    <col min="11005" max="11005" width="19.42578125" customWidth="1"/>
    <col min="11006" max="11006" width="8.5703125" customWidth="1"/>
    <col min="11007" max="11007" width="1.28515625" customWidth="1"/>
    <col min="11008" max="11008" width="6.7109375" customWidth="1"/>
    <col min="11009" max="11009" width="11.140625" customWidth="1"/>
    <col min="11010" max="11010" width="7.5703125" customWidth="1"/>
    <col min="11011" max="11011" width="7" customWidth="1"/>
    <col min="11012" max="11012" width="6.5703125" customWidth="1"/>
    <col min="11013" max="11013" width="18" customWidth="1"/>
    <col min="11014" max="11014" width="7.42578125" customWidth="1"/>
    <col min="11015" max="11015" width="11.140625" customWidth="1"/>
    <col min="11016" max="11016" width="14.85546875" customWidth="1"/>
    <col min="11017" max="11017" width="18.5703125" customWidth="1"/>
    <col min="11018" max="11018" width="5" customWidth="1"/>
    <col min="11019" max="11019" width="0.85546875" customWidth="1"/>
    <col min="11020" max="11020" width="1.42578125" customWidth="1"/>
    <col min="11258" max="11258" width="2.28515625" customWidth="1"/>
    <col min="11259" max="11259" width="0" hidden="1" customWidth="1"/>
    <col min="11260" max="11260" width="11.7109375" customWidth="1"/>
    <col min="11261" max="11261" width="19.42578125" customWidth="1"/>
    <col min="11262" max="11262" width="8.5703125" customWidth="1"/>
    <col min="11263" max="11263" width="1.28515625" customWidth="1"/>
    <col min="11264" max="11264" width="6.7109375" customWidth="1"/>
    <col min="11265" max="11265" width="11.140625" customWidth="1"/>
    <col min="11266" max="11266" width="7.5703125" customWidth="1"/>
    <col min="11267" max="11267" width="7" customWidth="1"/>
    <col min="11268" max="11268" width="6.5703125" customWidth="1"/>
    <col min="11269" max="11269" width="18" customWidth="1"/>
    <col min="11270" max="11270" width="7.42578125" customWidth="1"/>
    <col min="11271" max="11271" width="11.140625" customWidth="1"/>
    <col min="11272" max="11272" width="14.85546875" customWidth="1"/>
    <col min="11273" max="11273" width="18.5703125" customWidth="1"/>
    <col min="11274" max="11274" width="5" customWidth="1"/>
    <col min="11275" max="11275" width="0.85546875" customWidth="1"/>
    <col min="11276" max="11276" width="1.42578125" customWidth="1"/>
    <col min="11514" max="11514" width="2.28515625" customWidth="1"/>
    <col min="11515" max="11515" width="0" hidden="1" customWidth="1"/>
    <col min="11516" max="11516" width="11.7109375" customWidth="1"/>
    <col min="11517" max="11517" width="19.42578125" customWidth="1"/>
    <col min="11518" max="11518" width="8.5703125" customWidth="1"/>
    <col min="11519" max="11519" width="1.28515625" customWidth="1"/>
    <col min="11520" max="11520" width="6.7109375" customWidth="1"/>
    <col min="11521" max="11521" width="11.140625" customWidth="1"/>
    <col min="11522" max="11522" width="7.5703125" customWidth="1"/>
    <col min="11523" max="11523" width="7" customWidth="1"/>
    <col min="11524" max="11524" width="6.5703125" customWidth="1"/>
    <col min="11525" max="11525" width="18" customWidth="1"/>
    <col min="11526" max="11526" width="7.42578125" customWidth="1"/>
    <col min="11527" max="11527" width="11.140625" customWidth="1"/>
    <col min="11528" max="11528" width="14.85546875" customWidth="1"/>
    <col min="11529" max="11529" width="18.5703125" customWidth="1"/>
    <col min="11530" max="11530" width="5" customWidth="1"/>
    <col min="11531" max="11531" width="0.85546875" customWidth="1"/>
    <col min="11532" max="11532" width="1.42578125" customWidth="1"/>
    <col min="11770" max="11770" width="2.28515625" customWidth="1"/>
    <col min="11771" max="11771" width="0" hidden="1" customWidth="1"/>
    <col min="11772" max="11772" width="11.7109375" customWidth="1"/>
    <col min="11773" max="11773" width="19.42578125" customWidth="1"/>
    <col min="11774" max="11774" width="8.5703125" customWidth="1"/>
    <col min="11775" max="11775" width="1.28515625" customWidth="1"/>
    <col min="11776" max="11776" width="6.7109375" customWidth="1"/>
    <col min="11777" max="11777" width="11.140625" customWidth="1"/>
    <col min="11778" max="11778" width="7.5703125" customWidth="1"/>
    <col min="11779" max="11779" width="7" customWidth="1"/>
    <col min="11780" max="11780" width="6.5703125" customWidth="1"/>
    <col min="11781" max="11781" width="18" customWidth="1"/>
    <col min="11782" max="11782" width="7.42578125" customWidth="1"/>
    <col min="11783" max="11783" width="11.140625" customWidth="1"/>
    <col min="11784" max="11784" width="14.85546875" customWidth="1"/>
    <col min="11785" max="11785" width="18.5703125" customWidth="1"/>
    <col min="11786" max="11786" width="5" customWidth="1"/>
    <col min="11787" max="11787" width="0.85546875" customWidth="1"/>
    <col min="11788" max="11788" width="1.42578125" customWidth="1"/>
    <col min="12026" max="12026" width="2.28515625" customWidth="1"/>
    <col min="12027" max="12027" width="0" hidden="1" customWidth="1"/>
    <col min="12028" max="12028" width="11.7109375" customWidth="1"/>
    <col min="12029" max="12029" width="19.42578125" customWidth="1"/>
    <col min="12030" max="12030" width="8.5703125" customWidth="1"/>
    <col min="12031" max="12031" width="1.28515625" customWidth="1"/>
    <col min="12032" max="12032" width="6.7109375" customWidth="1"/>
    <col min="12033" max="12033" width="11.140625" customWidth="1"/>
    <col min="12034" max="12034" width="7.5703125" customWidth="1"/>
    <col min="12035" max="12035" width="7" customWidth="1"/>
    <col min="12036" max="12036" width="6.5703125" customWidth="1"/>
    <col min="12037" max="12037" width="18" customWidth="1"/>
    <col min="12038" max="12038" width="7.42578125" customWidth="1"/>
    <col min="12039" max="12039" width="11.140625" customWidth="1"/>
    <col min="12040" max="12040" width="14.85546875" customWidth="1"/>
    <col min="12041" max="12041" width="18.5703125" customWidth="1"/>
    <col min="12042" max="12042" width="5" customWidth="1"/>
    <col min="12043" max="12043" width="0.85546875" customWidth="1"/>
    <col min="12044" max="12044" width="1.42578125" customWidth="1"/>
    <col min="12282" max="12282" width="2.28515625" customWidth="1"/>
    <col min="12283" max="12283" width="0" hidden="1" customWidth="1"/>
    <col min="12284" max="12284" width="11.7109375" customWidth="1"/>
    <col min="12285" max="12285" width="19.42578125" customWidth="1"/>
    <col min="12286" max="12286" width="8.5703125" customWidth="1"/>
    <col min="12287" max="12287" width="1.28515625" customWidth="1"/>
    <col min="12288" max="12288" width="6.7109375" customWidth="1"/>
    <col min="12289" max="12289" width="11.140625" customWidth="1"/>
    <col min="12290" max="12290" width="7.5703125" customWidth="1"/>
    <col min="12291" max="12291" width="7" customWidth="1"/>
    <col min="12292" max="12292" width="6.5703125" customWidth="1"/>
    <col min="12293" max="12293" width="18" customWidth="1"/>
    <col min="12294" max="12294" width="7.42578125" customWidth="1"/>
    <col min="12295" max="12295" width="11.140625" customWidth="1"/>
    <col min="12296" max="12296" width="14.85546875" customWidth="1"/>
    <col min="12297" max="12297" width="18.5703125" customWidth="1"/>
    <col min="12298" max="12298" width="5" customWidth="1"/>
    <col min="12299" max="12299" width="0.85546875" customWidth="1"/>
    <col min="12300" max="12300" width="1.42578125" customWidth="1"/>
    <col min="12538" max="12538" width="2.28515625" customWidth="1"/>
    <col min="12539" max="12539" width="0" hidden="1" customWidth="1"/>
    <col min="12540" max="12540" width="11.7109375" customWidth="1"/>
    <col min="12541" max="12541" width="19.42578125" customWidth="1"/>
    <col min="12542" max="12542" width="8.5703125" customWidth="1"/>
    <col min="12543" max="12543" width="1.28515625" customWidth="1"/>
    <col min="12544" max="12544" width="6.7109375" customWidth="1"/>
    <col min="12545" max="12545" width="11.140625" customWidth="1"/>
    <col min="12546" max="12546" width="7.5703125" customWidth="1"/>
    <col min="12547" max="12547" width="7" customWidth="1"/>
    <col min="12548" max="12548" width="6.5703125" customWidth="1"/>
    <col min="12549" max="12549" width="18" customWidth="1"/>
    <col min="12550" max="12550" width="7.42578125" customWidth="1"/>
    <col min="12551" max="12551" width="11.140625" customWidth="1"/>
    <col min="12552" max="12552" width="14.85546875" customWidth="1"/>
    <col min="12553" max="12553" width="18.5703125" customWidth="1"/>
    <col min="12554" max="12554" width="5" customWidth="1"/>
    <col min="12555" max="12555" width="0.85546875" customWidth="1"/>
    <col min="12556" max="12556" width="1.42578125" customWidth="1"/>
    <col min="12794" max="12794" width="2.28515625" customWidth="1"/>
    <col min="12795" max="12795" width="0" hidden="1" customWidth="1"/>
    <col min="12796" max="12796" width="11.7109375" customWidth="1"/>
    <col min="12797" max="12797" width="19.42578125" customWidth="1"/>
    <col min="12798" max="12798" width="8.5703125" customWidth="1"/>
    <col min="12799" max="12799" width="1.28515625" customWidth="1"/>
    <col min="12800" max="12800" width="6.7109375" customWidth="1"/>
    <col min="12801" max="12801" width="11.140625" customWidth="1"/>
    <col min="12802" max="12802" width="7.5703125" customWidth="1"/>
    <col min="12803" max="12803" width="7" customWidth="1"/>
    <col min="12804" max="12804" width="6.5703125" customWidth="1"/>
    <col min="12805" max="12805" width="18" customWidth="1"/>
    <col min="12806" max="12806" width="7.42578125" customWidth="1"/>
    <col min="12807" max="12807" width="11.140625" customWidth="1"/>
    <col min="12808" max="12808" width="14.85546875" customWidth="1"/>
    <col min="12809" max="12809" width="18.5703125" customWidth="1"/>
    <col min="12810" max="12810" width="5" customWidth="1"/>
    <col min="12811" max="12811" width="0.85546875" customWidth="1"/>
    <col min="12812" max="12812" width="1.42578125" customWidth="1"/>
    <col min="13050" max="13050" width="2.28515625" customWidth="1"/>
    <col min="13051" max="13051" width="0" hidden="1" customWidth="1"/>
    <col min="13052" max="13052" width="11.7109375" customWidth="1"/>
    <col min="13053" max="13053" width="19.42578125" customWidth="1"/>
    <col min="13054" max="13054" width="8.5703125" customWidth="1"/>
    <col min="13055" max="13055" width="1.28515625" customWidth="1"/>
    <col min="13056" max="13056" width="6.7109375" customWidth="1"/>
    <col min="13057" max="13057" width="11.140625" customWidth="1"/>
    <col min="13058" max="13058" width="7.5703125" customWidth="1"/>
    <col min="13059" max="13059" width="7" customWidth="1"/>
    <col min="13060" max="13060" width="6.5703125" customWidth="1"/>
    <col min="13061" max="13061" width="18" customWidth="1"/>
    <col min="13062" max="13062" width="7.42578125" customWidth="1"/>
    <col min="13063" max="13063" width="11.140625" customWidth="1"/>
    <col min="13064" max="13064" width="14.85546875" customWidth="1"/>
    <col min="13065" max="13065" width="18.5703125" customWidth="1"/>
    <col min="13066" max="13066" width="5" customWidth="1"/>
    <col min="13067" max="13067" width="0.85546875" customWidth="1"/>
    <col min="13068" max="13068" width="1.42578125" customWidth="1"/>
    <col min="13306" max="13306" width="2.28515625" customWidth="1"/>
    <col min="13307" max="13307" width="0" hidden="1" customWidth="1"/>
    <col min="13308" max="13308" width="11.7109375" customWidth="1"/>
    <col min="13309" max="13309" width="19.42578125" customWidth="1"/>
    <col min="13310" max="13310" width="8.5703125" customWidth="1"/>
    <col min="13311" max="13311" width="1.28515625" customWidth="1"/>
    <col min="13312" max="13312" width="6.7109375" customWidth="1"/>
    <col min="13313" max="13313" width="11.140625" customWidth="1"/>
    <col min="13314" max="13314" width="7.5703125" customWidth="1"/>
    <col min="13315" max="13315" width="7" customWidth="1"/>
    <col min="13316" max="13316" width="6.5703125" customWidth="1"/>
    <col min="13317" max="13317" width="18" customWidth="1"/>
    <col min="13318" max="13318" width="7.42578125" customWidth="1"/>
    <col min="13319" max="13319" width="11.140625" customWidth="1"/>
    <col min="13320" max="13320" width="14.85546875" customWidth="1"/>
    <col min="13321" max="13321" width="18.5703125" customWidth="1"/>
    <col min="13322" max="13322" width="5" customWidth="1"/>
    <col min="13323" max="13323" width="0.85546875" customWidth="1"/>
    <col min="13324" max="13324" width="1.42578125" customWidth="1"/>
    <col min="13562" max="13562" width="2.28515625" customWidth="1"/>
    <col min="13563" max="13563" width="0" hidden="1" customWidth="1"/>
    <col min="13564" max="13564" width="11.7109375" customWidth="1"/>
    <col min="13565" max="13565" width="19.42578125" customWidth="1"/>
    <col min="13566" max="13566" width="8.5703125" customWidth="1"/>
    <col min="13567" max="13567" width="1.28515625" customWidth="1"/>
    <col min="13568" max="13568" width="6.7109375" customWidth="1"/>
    <col min="13569" max="13569" width="11.140625" customWidth="1"/>
    <col min="13570" max="13570" width="7.5703125" customWidth="1"/>
    <col min="13571" max="13571" width="7" customWidth="1"/>
    <col min="13572" max="13572" width="6.5703125" customWidth="1"/>
    <col min="13573" max="13573" width="18" customWidth="1"/>
    <col min="13574" max="13574" width="7.42578125" customWidth="1"/>
    <col min="13575" max="13575" width="11.140625" customWidth="1"/>
    <col min="13576" max="13576" width="14.85546875" customWidth="1"/>
    <col min="13577" max="13577" width="18.5703125" customWidth="1"/>
    <col min="13578" max="13578" width="5" customWidth="1"/>
    <col min="13579" max="13579" width="0.85546875" customWidth="1"/>
    <col min="13580" max="13580" width="1.42578125" customWidth="1"/>
    <col min="13818" max="13818" width="2.28515625" customWidth="1"/>
    <col min="13819" max="13819" width="0" hidden="1" customWidth="1"/>
    <col min="13820" max="13820" width="11.7109375" customWidth="1"/>
    <col min="13821" max="13821" width="19.42578125" customWidth="1"/>
    <col min="13822" max="13822" width="8.5703125" customWidth="1"/>
    <col min="13823" max="13823" width="1.28515625" customWidth="1"/>
    <col min="13824" max="13824" width="6.7109375" customWidth="1"/>
    <col min="13825" max="13825" width="11.140625" customWidth="1"/>
    <col min="13826" max="13826" width="7.5703125" customWidth="1"/>
    <col min="13827" max="13827" width="7" customWidth="1"/>
    <col min="13828" max="13828" width="6.5703125" customWidth="1"/>
    <col min="13829" max="13829" width="18" customWidth="1"/>
    <col min="13830" max="13830" width="7.42578125" customWidth="1"/>
    <col min="13831" max="13831" width="11.140625" customWidth="1"/>
    <col min="13832" max="13832" width="14.85546875" customWidth="1"/>
    <col min="13833" max="13833" width="18.5703125" customWidth="1"/>
    <col min="13834" max="13834" width="5" customWidth="1"/>
    <col min="13835" max="13835" width="0.85546875" customWidth="1"/>
    <col min="13836" max="13836" width="1.42578125" customWidth="1"/>
    <col min="14074" max="14074" width="2.28515625" customWidth="1"/>
    <col min="14075" max="14075" width="0" hidden="1" customWidth="1"/>
    <col min="14076" max="14076" width="11.7109375" customWidth="1"/>
    <col min="14077" max="14077" width="19.42578125" customWidth="1"/>
    <col min="14078" max="14078" width="8.5703125" customWidth="1"/>
    <col min="14079" max="14079" width="1.28515625" customWidth="1"/>
    <col min="14080" max="14080" width="6.7109375" customWidth="1"/>
    <col min="14081" max="14081" width="11.140625" customWidth="1"/>
    <col min="14082" max="14082" width="7.5703125" customWidth="1"/>
    <col min="14083" max="14083" width="7" customWidth="1"/>
    <col min="14084" max="14084" width="6.5703125" customWidth="1"/>
    <col min="14085" max="14085" width="18" customWidth="1"/>
    <col min="14086" max="14086" width="7.42578125" customWidth="1"/>
    <col min="14087" max="14087" width="11.140625" customWidth="1"/>
    <col min="14088" max="14088" width="14.85546875" customWidth="1"/>
    <col min="14089" max="14089" width="18.5703125" customWidth="1"/>
    <col min="14090" max="14090" width="5" customWidth="1"/>
    <col min="14091" max="14091" width="0.85546875" customWidth="1"/>
    <col min="14092" max="14092" width="1.42578125" customWidth="1"/>
    <col min="14330" max="14330" width="2.28515625" customWidth="1"/>
    <col min="14331" max="14331" width="0" hidden="1" customWidth="1"/>
    <col min="14332" max="14332" width="11.7109375" customWidth="1"/>
    <col min="14333" max="14333" width="19.42578125" customWidth="1"/>
    <col min="14334" max="14334" width="8.5703125" customWidth="1"/>
    <col min="14335" max="14335" width="1.28515625" customWidth="1"/>
    <col min="14336" max="14336" width="6.7109375" customWidth="1"/>
    <col min="14337" max="14337" width="11.140625" customWidth="1"/>
    <col min="14338" max="14338" width="7.5703125" customWidth="1"/>
    <col min="14339" max="14339" width="7" customWidth="1"/>
    <col min="14340" max="14340" width="6.5703125" customWidth="1"/>
    <col min="14341" max="14341" width="18" customWidth="1"/>
    <col min="14342" max="14342" width="7.42578125" customWidth="1"/>
    <col min="14343" max="14343" width="11.140625" customWidth="1"/>
    <col min="14344" max="14344" width="14.85546875" customWidth="1"/>
    <col min="14345" max="14345" width="18.5703125" customWidth="1"/>
    <col min="14346" max="14346" width="5" customWidth="1"/>
    <col min="14347" max="14347" width="0.85546875" customWidth="1"/>
    <col min="14348" max="14348" width="1.42578125" customWidth="1"/>
    <col min="14586" max="14586" width="2.28515625" customWidth="1"/>
    <col min="14587" max="14587" width="0" hidden="1" customWidth="1"/>
    <col min="14588" max="14588" width="11.7109375" customWidth="1"/>
    <col min="14589" max="14589" width="19.42578125" customWidth="1"/>
    <col min="14590" max="14590" width="8.5703125" customWidth="1"/>
    <col min="14591" max="14591" width="1.28515625" customWidth="1"/>
    <col min="14592" max="14592" width="6.7109375" customWidth="1"/>
    <col min="14593" max="14593" width="11.140625" customWidth="1"/>
    <col min="14594" max="14594" width="7.5703125" customWidth="1"/>
    <col min="14595" max="14595" width="7" customWidth="1"/>
    <col min="14596" max="14596" width="6.5703125" customWidth="1"/>
    <col min="14597" max="14597" width="18" customWidth="1"/>
    <col min="14598" max="14598" width="7.42578125" customWidth="1"/>
    <col min="14599" max="14599" width="11.140625" customWidth="1"/>
    <col min="14600" max="14600" width="14.85546875" customWidth="1"/>
    <col min="14601" max="14601" width="18.5703125" customWidth="1"/>
    <col min="14602" max="14602" width="5" customWidth="1"/>
    <col min="14603" max="14603" width="0.85546875" customWidth="1"/>
    <col min="14604" max="14604" width="1.42578125" customWidth="1"/>
    <col min="14842" max="14842" width="2.28515625" customWidth="1"/>
    <col min="14843" max="14843" width="0" hidden="1" customWidth="1"/>
    <col min="14844" max="14844" width="11.7109375" customWidth="1"/>
    <col min="14845" max="14845" width="19.42578125" customWidth="1"/>
    <col min="14846" max="14846" width="8.5703125" customWidth="1"/>
    <col min="14847" max="14847" width="1.28515625" customWidth="1"/>
    <col min="14848" max="14848" width="6.7109375" customWidth="1"/>
    <col min="14849" max="14849" width="11.140625" customWidth="1"/>
    <col min="14850" max="14850" width="7.5703125" customWidth="1"/>
    <col min="14851" max="14851" width="7" customWidth="1"/>
    <col min="14852" max="14852" width="6.5703125" customWidth="1"/>
    <col min="14853" max="14853" width="18" customWidth="1"/>
    <col min="14854" max="14854" width="7.42578125" customWidth="1"/>
    <col min="14855" max="14855" width="11.140625" customWidth="1"/>
    <col min="14856" max="14856" width="14.85546875" customWidth="1"/>
    <col min="14857" max="14857" width="18.5703125" customWidth="1"/>
    <col min="14858" max="14858" width="5" customWidth="1"/>
    <col min="14859" max="14859" width="0.85546875" customWidth="1"/>
    <col min="14860" max="14860" width="1.42578125" customWidth="1"/>
    <col min="15098" max="15098" width="2.28515625" customWidth="1"/>
    <col min="15099" max="15099" width="0" hidden="1" customWidth="1"/>
    <col min="15100" max="15100" width="11.7109375" customWidth="1"/>
    <col min="15101" max="15101" width="19.42578125" customWidth="1"/>
    <col min="15102" max="15102" width="8.5703125" customWidth="1"/>
    <col min="15103" max="15103" width="1.28515625" customWidth="1"/>
    <col min="15104" max="15104" width="6.7109375" customWidth="1"/>
    <col min="15105" max="15105" width="11.140625" customWidth="1"/>
    <col min="15106" max="15106" width="7.5703125" customWidth="1"/>
    <col min="15107" max="15107" width="7" customWidth="1"/>
    <col min="15108" max="15108" width="6.5703125" customWidth="1"/>
    <col min="15109" max="15109" width="18" customWidth="1"/>
    <col min="15110" max="15110" width="7.42578125" customWidth="1"/>
    <col min="15111" max="15111" width="11.140625" customWidth="1"/>
    <col min="15112" max="15112" width="14.85546875" customWidth="1"/>
    <col min="15113" max="15113" width="18.5703125" customWidth="1"/>
    <col min="15114" max="15114" width="5" customWidth="1"/>
    <col min="15115" max="15115" width="0.85546875" customWidth="1"/>
    <col min="15116" max="15116" width="1.42578125" customWidth="1"/>
    <col min="15354" max="15354" width="2.28515625" customWidth="1"/>
    <col min="15355" max="15355" width="0" hidden="1" customWidth="1"/>
    <col min="15356" max="15356" width="11.7109375" customWidth="1"/>
    <col min="15357" max="15357" width="19.42578125" customWidth="1"/>
    <col min="15358" max="15358" width="8.5703125" customWidth="1"/>
    <col min="15359" max="15359" width="1.28515625" customWidth="1"/>
    <col min="15360" max="15360" width="6.7109375" customWidth="1"/>
    <col min="15361" max="15361" width="11.140625" customWidth="1"/>
    <col min="15362" max="15362" width="7.5703125" customWidth="1"/>
    <col min="15363" max="15363" width="7" customWidth="1"/>
    <col min="15364" max="15364" width="6.5703125" customWidth="1"/>
    <col min="15365" max="15365" width="18" customWidth="1"/>
    <col min="15366" max="15366" width="7.42578125" customWidth="1"/>
    <col min="15367" max="15367" width="11.140625" customWidth="1"/>
    <col min="15368" max="15368" width="14.85546875" customWidth="1"/>
    <col min="15369" max="15369" width="18.5703125" customWidth="1"/>
    <col min="15370" max="15370" width="5" customWidth="1"/>
    <col min="15371" max="15371" width="0.85546875" customWidth="1"/>
    <col min="15372" max="15372" width="1.42578125" customWidth="1"/>
    <col min="15610" max="15610" width="2.28515625" customWidth="1"/>
    <col min="15611" max="15611" width="0" hidden="1" customWidth="1"/>
    <col min="15612" max="15612" width="11.7109375" customWidth="1"/>
    <col min="15613" max="15613" width="19.42578125" customWidth="1"/>
    <col min="15614" max="15614" width="8.5703125" customWidth="1"/>
    <col min="15615" max="15615" width="1.28515625" customWidth="1"/>
    <col min="15616" max="15616" width="6.7109375" customWidth="1"/>
    <col min="15617" max="15617" width="11.140625" customWidth="1"/>
    <col min="15618" max="15618" width="7.5703125" customWidth="1"/>
    <col min="15619" max="15619" width="7" customWidth="1"/>
    <col min="15620" max="15620" width="6.5703125" customWidth="1"/>
    <col min="15621" max="15621" width="18" customWidth="1"/>
    <col min="15622" max="15622" width="7.42578125" customWidth="1"/>
    <col min="15623" max="15623" width="11.140625" customWidth="1"/>
    <col min="15624" max="15624" width="14.85546875" customWidth="1"/>
    <col min="15625" max="15625" width="18.5703125" customWidth="1"/>
    <col min="15626" max="15626" width="5" customWidth="1"/>
    <col min="15627" max="15627" width="0.85546875" customWidth="1"/>
    <col min="15628" max="15628" width="1.42578125" customWidth="1"/>
    <col min="15866" max="15866" width="2.28515625" customWidth="1"/>
    <col min="15867" max="15867" width="0" hidden="1" customWidth="1"/>
    <col min="15868" max="15868" width="11.7109375" customWidth="1"/>
    <col min="15869" max="15869" width="19.42578125" customWidth="1"/>
    <col min="15870" max="15870" width="8.5703125" customWidth="1"/>
    <col min="15871" max="15871" width="1.28515625" customWidth="1"/>
    <col min="15872" max="15872" width="6.7109375" customWidth="1"/>
    <col min="15873" max="15873" width="11.140625" customWidth="1"/>
    <col min="15874" max="15874" width="7.5703125" customWidth="1"/>
    <col min="15875" max="15875" width="7" customWidth="1"/>
    <col min="15876" max="15876" width="6.5703125" customWidth="1"/>
    <col min="15877" max="15877" width="18" customWidth="1"/>
    <col min="15878" max="15878" width="7.42578125" customWidth="1"/>
    <col min="15879" max="15879" width="11.140625" customWidth="1"/>
    <col min="15880" max="15880" width="14.85546875" customWidth="1"/>
    <col min="15881" max="15881" width="18.5703125" customWidth="1"/>
    <col min="15882" max="15882" width="5" customWidth="1"/>
    <col min="15883" max="15883" width="0.85546875" customWidth="1"/>
    <col min="15884" max="15884" width="1.42578125" customWidth="1"/>
    <col min="16122" max="16122" width="2.28515625" customWidth="1"/>
    <col min="16123" max="16123" width="0" hidden="1" customWidth="1"/>
    <col min="16124" max="16124" width="11.7109375" customWidth="1"/>
    <col min="16125" max="16125" width="19.42578125" customWidth="1"/>
    <col min="16126" max="16126" width="8.5703125" customWidth="1"/>
    <col min="16127" max="16127" width="1.28515625" customWidth="1"/>
    <col min="16128" max="16128" width="6.7109375" customWidth="1"/>
    <col min="16129" max="16129" width="11.140625" customWidth="1"/>
    <col min="16130" max="16130" width="7.5703125" customWidth="1"/>
    <col min="16131" max="16131" width="7" customWidth="1"/>
    <col min="16132" max="16132" width="6.5703125" customWidth="1"/>
    <col min="16133" max="16133" width="18" customWidth="1"/>
    <col min="16134" max="16134" width="7.42578125" customWidth="1"/>
    <col min="16135" max="16135" width="11.140625" customWidth="1"/>
    <col min="16136" max="16136" width="14.85546875" customWidth="1"/>
    <col min="16137" max="16137" width="18.5703125" customWidth="1"/>
    <col min="16138" max="16138" width="5" customWidth="1"/>
    <col min="16139" max="16139" width="0.85546875" customWidth="1"/>
    <col min="16140" max="16140" width="1.42578125" customWidth="1"/>
  </cols>
  <sheetData>
    <row r="1" spans="1:10" ht="12" customHeight="1" x14ac:dyDescent="0.25"/>
    <row r="2" spans="1:10" ht="8.1" customHeight="1" x14ac:dyDescent="0.25"/>
    <row r="3" spans="1:10" ht="12.4" customHeight="1" x14ac:dyDescent="0.25">
      <c r="C3" s="200"/>
      <c r="D3" s="201"/>
      <c r="E3" s="201"/>
      <c r="F3" s="201"/>
      <c r="G3" s="201"/>
      <c r="H3" s="201"/>
      <c r="I3" s="202"/>
    </row>
    <row r="4" spans="1:10" ht="17.100000000000001" customHeight="1" x14ac:dyDescent="0.25">
      <c r="C4" s="320" t="s">
        <v>169</v>
      </c>
      <c r="D4" s="321"/>
      <c r="E4" s="321"/>
      <c r="I4" s="203"/>
    </row>
    <row r="5" spans="1:10" ht="5.0999999999999996" customHeight="1" x14ac:dyDescent="0.25">
      <c r="C5" s="320"/>
      <c r="D5" s="321"/>
      <c r="E5" s="321"/>
      <c r="I5" s="203"/>
    </row>
    <row r="6" spans="1:10" ht="17.100000000000001" customHeight="1" x14ac:dyDescent="0.25">
      <c r="C6" s="320" t="s">
        <v>170</v>
      </c>
      <c r="D6" s="321"/>
      <c r="E6" s="321"/>
      <c r="I6" s="203"/>
    </row>
    <row r="7" spans="1:10" ht="3.95" customHeight="1" x14ac:dyDescent="0.25">
      <c r="C7" s="204"/>
      <c r="I7" s="203"/>
    </row>
    <row r="8" spans="1:10" ht="17.100000000000001" customHeight="1" x14ac:dyDescent="0.25">
      <c r="C8" s="320" t="s">
        <v>171</v>
      </c>
      <c r="D8" s="321"/>
      <c r="E8" s="321"/>
      <c r="I8" s="203"/>
    </row>
    <row r="9" spans="1:10" ht="4.5" customHeight="1" x14ac:dyDescent="0.25">
      <c r="C9" s="205"/>
      <c r="D9" s="206"/>
      <c r="E9" s="206"/>
      <c r="F9" s="206"/>
      <c r="G9" s="206"/>
      <c r="H9" s="206"/>
      <c r="I9" s="207"/>
    </row>
    <row r="10" spans="1:10" ht="15.2" customHeight="1" x14ac:dyDescent="0.25"/>
    <row r="11" spans="1:10" ht="45.6" customHeight="1" x14ac:dyDescent="0.25">
      <c r="B11" s="318" t="s">
        <v>172</v>
      </c>
      <c r="C11" s="319"/>
      <c r="D11" s="319"/>
      <c r="E11" s="319"/>
      <c r="F11" s="319"/>
      <c r="G11" s="319"/>
      <c r="H11" s="319"/>
      <c r="I11" s="319"/>
      <c r="J11" s="319"/>
    </row>
    <row r="12" spans="1:10" ht="15" customHeight="1" x14ac:dyDescent="0.25">
      <c r="A12" s="208"/>
      <c r="B12" s="313" t="s">
        <v>173</v>
      </c>
      <c r="C12" s="314"/>
      <c r="D12" s="313" t="s">
        <v>174</v>
      </c>
      <c r="E12" s="314"/>
      <c r="F12" s="313" t="s">
        <v>175</v>
      </c>
      <c r="G12" s="314"/>
      <c r="H12" s="209" t="s">
        <v>176</v>
      </c>
      <c r="I12" s="313" t="s">
        <v>177</v>
      </c>
      <c r="J12" s="314"/>
    </row>
    <row r="13" spans="1:10" ht="15" customHeight="1" x14ac:dyDescent="0.25">
      <c r="A13" s="208"/>
      <c r="B13" s="315">
        <v>1</v>
      </c>
      <c r="C13" s="314"/>
      <c r="D13" s="315" t="s">
        <v>178</v>
      </c>
      <c r="E13" s="314"/>
      <c r="F13" s="317">
        <v>266350.68</v>
      </c>
      <c r="G13" s="314"/>
      <c r="H13" s="210" t="s">
        <v>179</v>
      </c>
      <c r="I13" s="315" t="s">
        <v>180</v>
      </c>
      <c r="J13" s="314"/>
    </row>
    <row r="14" spans="1:10" ht="15" customHeight="1" x14ac:dyDescent="0.25">
      <c r="A14" s="208"/>
      <c r="B14" s="315">
        <v>2</v>
      </c>
      <c r="C14" s="314"/>
      <c r="D14" s="315" t="s">
        <v>181</v>
      </c>
      <c r="E14" s="314"/>
      <c r="F14" s="317">
        <v>227220.49</v>
      </c>
      <c r="G14" s="314"/>
      <c r="H14" s="210" t="s">
        <v>182</v>
      </c>
      <c r="I14" s="315" t="s">
        <v>180</v>
      </c>
      <c r="J14" s="314"/>
    </row>
    <row r="15" spans="1:10" ht="15" customHeight="1" x14ac:dyDescent="0.25">
      <c r="A15" s="208"/>
      <c r="B15" s="315">
        <v>3</v>
      </c>
      <c r="C15" s="314"/>
      <c r="D15" s="315" t="s">
        <v>183</v>
      </c>
      <c r="E15" s="314"/>
      <c r="F15" s="317">
        <v>182023.5</v>
      </c>
      <c r="G15" s="314"/>
      <c r="H15" s="210" t="s">
        <v>184</v>
      </c>
      <c r="I15" s="315" t="s">
        <v>180</v>
      </c>
      <c r="J15" s="314"/>
    </row>
    <row r="16" spans="1:10" x14ac:dyDescent="0.25">
      <c r="A16" s="208"/>
      <c r="B16" s="313"/>
      <c r="C16" s="314"/>
      <c r="D16" s="315" t="s">
        <v>185</v>
      </c>
      <c r="E16" s="314"/>
      <c r="F16" s="316">
        <v>675594.67</v>
      </c>
      <c r="G16" s="314"/>
      <c r="H16" s="209"/>
      <c r="I16" s="313"/>
      <c r="J16" s="314"/>
    </row>
    <row r="17" spans="2:14" ht="45.6" customHeight="1" x14ac:dyDescent="0.25">
      <c r="B17" s="318" t="s">
        <v>186</v>
      </c>
      <c r="C17" s="319"/>
      <c r="D17" s="319"/>
      <c r="E17" s="319"/>
      <c r="F17" s="319"/>
      <c r="G17" s="319"/>
      <c r="H17" s="319"/>
      <c r="I17" s="319"/>
      <c r="J17" s="319"/>
    </row>
    <row r="18" spans="2:14" ht="15" customHeight="1" x14ac:dyDescent="0.25">
      <c r="B18" s="313" t="s">
        <v>173</v>
      </c>
      <c r="C18" s="314"/>
      <c r="D18" s="313" t="s">
        <v>174</v>
      </c>
      <c r="E18" s="314"/>
      <c r="F18" s="313" t="s">
        <v>175</v>
      </c>
      <c r="G18" s="314"/>
      <c r="H18" s="209" t="s">
        <v>176</v>
      </c>
      <c r="I18" s="313" t="s">
        <v>177</v>
      </c>
      <c r="J18" s="314"/>
    </row>
    <row r="19" spans="2:14" ht="15" customHeight="1" x14ac:dyDescent="0.25">
      <c r="B19" s="315">
        <v>1</v>
      </c>
      <c r="C19" s="314"/>
      <c r="D19" s="315" t="s">
        <v>187</v>
      </c>
      <c r="E19" s="314"/>
      <c r="F19" s="317">
        <v>310.97000000000003</v>
      </c>
      <c r="G19" s="314"/>
      <c r="H19" s="210" t="s">
        <v>179</v>
      </c>
      <c r="I19" s="315" t="s">
        <v>188</v>
      </c>
      <c r="J19" s="314"/>
    </row>
    <row r="20" spans="2:14" ht="15" customHeight="1" x14ac:dyDescent="0.25">
      <c r="B20" s="315">
        <v>2</v>
      </c>
      <c r="C20" s="314"/>
      <c r="D20" s="315" t="s">
        <v>187</v>
      </c>
      <c r="E20" s="314"/>
      <c r="F20" s="317">
        <v>379.76</v>
      </c>
      <c r="G20" s="314"/>
      <c r="H20" s="210" t="s">
        <v>189</v>
      </c>
      <c r="I20" s="315" t="s">
        <v>188</v>
      </c>
      <c r="J20" s="314"/>
      <c r="N20" s="211"/>
    </row>
    <row r="21" spans="2:14" ht="15" customHeight="1" x14ac:dyDescent="0.25">
      <c r="B21" s="315">
        <v>3</v>
      </c>
      <c r="C21" s="314"/>
      <c r="D21" s="315" t="s">
        <v>190</v>
      </c>
      <c r="E21" s="314"/>
      <c r="F21" s="317">
        <v>2951.99</v>
      </c>
      <c r="G21" s="314"/>
      <c r="H21" s="210" t="s">
        <v>179</v>
      </c>
      <c r="I21" s="315" t="s">
        <v>188</v>
      </c>
      <c r="J21" s="314"/>
    </row>
    <row r="22" spans="2:14" ht="15" customHeight="1" x14ac:dyDescent="0.25">
      <c r="B22" s="315">
        <v>4</v>
      </c>
      <c r="C22" s="314"/>
      <c r="D22" s="315" t="s">
        <v>191</v>
      </c>
      <c r="E22" s="314"/>
      <c r="F22" s="317">
        <v>337.97</v>
      </c>
      <c r="G22" s="314"/>
      <c r="H22" s="210" t="s">
        <v>192</v>
      </c>
      <c r="I22" s="315" t="s">
        <v>188</v>
      </c>
      <c r="J22" s="314"/>
    </row>
    <row r="23" spans="2:14" x14ac:dyDescent="0.25">
      <c r="B23" s="313"/>
      <c r="C23" s="314"/>
      <c r="D23" s="315" t="s">
        <v>185</v>
      </c>
      <c r="E23" s="314"/>
      <c r="F23" s="316">
        <v>3980.6899999999996</v>
      </c>
      <c r="G23" s="314"/>
      <c r="H23" s="209"/>
      <c r="I23" s="313"/>
      <c r="J23" s="314"/>
    </row>
    <row r="24" spans="2:14" ht="45.6" customHeight="1" x14ac:dyDescent="0.25">
      <c r="B24" s="318" t="s">
        <v>193</v>
      </c>
      <c r="C24" s="319"/>
      <c r="D24" s="319"/>
      <c r="E24" s="319"/>
      <c r="F24" s="319"/>
      <c r="G24" s="319"/>
      <c r="H24" s="319"/>
      <c r="I24" s="319"/>
      <c r="J24" s="319"/>
    </row>
    <row r="25" spans="2:14" ht="15" customHeight="1" x14ac:dyDescent="0.25">
      <c r="B25" s="313" t="s">
        <v>173</v>
      </c>
      <c r="C25" s="314"/>
      <c r="D25" s="313" t="s">
        <v>174</v>
      </c>
      <c r="E25" s="314"/>
      <c r="F25" s="313" t="s">
        <v>175</v>
      </c>
      <c r="G25" s="314"/>
      <c r="H25" s="209" t="s">
        <v>176</v>
      </c>
      <c r="I25" s="313" t="s">
        <v>177</v>
      </c>
      <c r="J25" s="314"/>
    </row>
    <row r="26" spans="2:14" ht="15" customHeight="1" x14ac:dyDescent="0.25">
      <c r="B26" s="315">
        <v>1</v>
      </c>
      <c r="C26" s="314"/>
      <c r="D26" s="315" t="s">
        <v>194</v>
      </c>
      <c r="E26" s="314"/>
      <c r="F26" s="317">
        <v>1282.5</v>
      </c>
      <c r="G26" s="314"/>
      <c r="H26" s="210" t="s">
        <v>195</v>
      </c>
      <c r="I26" s="315" t="s">
        <v>196</v>
      </c>
      <c r="J26" s="314"/>
    </row>
    <row r="27" spans="2:14" ht="15" customHeight="1" x14ac:dyDescent="0.25">
      <c r="B27" s="315">
        <v>2</v>
      </c>
      <c r="C27" s="314"/>
      <c r="D27" s="315" t="s">
        <v>194</v>
      </c>
      <c r="E27" s="314"/>
      <c r="F27" s="317">
        <v>641.25</v>
      </c>
      <c r="G27" s="314"/>
      <c r="H27" s="210" t="s">
        <v>195</v>
      </c>
      <c r="I27" s="315" t="s">
        <v>197</v>
      </c>
      <c r="J27" s="314"/>
    </row>
    <row r="28" spans="2:14" ht="15" customHeight="1" x14ac:dyDescent="0.25">
      <c r="B28" s="315">
        <v>3</v>
      </c>
      <c r="C28" s="314"/>
      <c r="D28" s="315" t="s">
        <v>194</v>
      </c>
      <c r="E28" s="314"/>
      <c r="F28" s="317">
        <v>1282.5</v>
      </c>
      <c r="G28" s="314"/>
      <c r="H28" s="210" t="s">
        <v>195</v>
      </c>
      <c r="I28" s="315" t="s">
        <v>198</v>
      </c>
      <c r="J28" s="314"/>
    </row>
    <row r="29" spans="2:14" ht="15" customHeight="1" x14ac:dyDescent="0.25">
      <c r="B29" s="315">
        <v>4</v>
      </c>
      <c r="C29" s="314"/>
      <c r="D29" s="315" t="s">
        <v>194</v>
      </c>
      <c r="E29" s="314"/>
      <c r="F29" s="317">
        <v>641.25</v>
      </c>
      <c r="G29" s="314"/>
      <c r="H29" s="210" t="s">
        <v>195</v>
      </c>
      <c r="I29" s="315" t="s">
        <v>199</v>
      </c>
      <c r="J29" s="314"/>
    </row>
    <row r="30" spans="2:14" ht="15" customHeight="1" x14ac:dyDescent="0.25">
      <c r="B30" s="315">
        <v>5</v>
      </c>
      <c r="C30" s="314"/>
      <c r="D30" s="315" t="s">
        <v>194</v>
      </c>
      <c r="E30" s="314"/>
      <c r="F30" s="317">
        <v>855</v>
      </c>
      <c r="G30" s="314"/>
      <c r="H30" s="210" t="s">
        <v>195</v>
      </c>
      <c r="I30" s="315" t="s">
        <v>200</v>
      </c>
      <c r="J30" s="314"/>
    </row>
    <row r="31" spans="2:14" ht="15" customHeight="1" x14ac:dyDescent="0.25">
      <c r="B31" s="315">
        <v>6</v>
      </c>
      <c r="C31" s="314"/>
      <c r="D31" s="315" t="s">
        <v>194</v>
      </c>
      <c r="E31" s="314"/>
      <c r="F31" s="317">
        <v>855</v>
      </c>
      <c r="G31" s="314"/>
      <c r="H31" s="210" t="s">
        <v>195</v>
      </c>
      <c r="I31" s="315" t="s">
        <v>201</v>
      </c>
      <c r="J31" s="314"/>
    </row>
    <row r="32" spans="2:14" ht="15" customHeight="1" x14ac:dyDescent="0.25">
      <c r="B32" s="315">
        <v>7</v>
      </c>
      <c r="C32" s="314"/>
      <c r="D32" s="315" t="s">
        <v>194</v>
      </c>
      <c r="E32" s="314"/>
      <c r="F32" s="317">
        <v>641.25</v>
      </c>
      <c r="G32" s="314"/>
      <c r="H32" s="210" t="s">
        <v>195</v>
      </c>
      <c r="I32" s="315" t="s">
        <v>202</v>
      </c>
      <c r="J32" s="314"/>
    </row>
    <row r="33" spans="1:10" ht="15" customHeight="1" x14ac:dyDescent="0.25">
      <c r="B33" s="315">
        <v>8</v>
      </c>
      <c r="C33" s="314"/>
      <c r="D33" s="315" t="s">
        <v>194</v>
      </c>
      <c r="E33" s="314"/>
      <c r="F33" s="317">
        <v>855</v>
      </c>
      <c r="G33" s="314"/>
      <c r="H33" s="210" t="s">
        <v>203</v>
      </c>
      <c r="I33" s="315" t="s">
        <v>204</v>
      </c>
      <c r="J33" s="314"/>
    </row>
    <row r="34" spans="1:10" ht="15" customHeight="1" x14ac:dyDescent="0.25">
      <c r="B34" s="315">
        <v>9</v>
      </c>
      <c r="C34" s="314"/>
      <c r="D34" s="315" t="s">
        <v>194</v>
      </c>
      <c r="E34" s="314"/>
      <c r="F34" s="317">
        <v>675</v>
      </c>
      <c r="G34" s="314"/>
      <c r="H34" s="210" t="s">
        <v>203</v>
      </c>
      <c r="I34" s="315" t="s">
        <v>205</v>
      </c>
      <c r="J34" s="314"/>
    </row>
    <row r="35" spans="1:10" ht="15" customHeight="1" x14ac:dyDescent="0.25">
      <c r="B35" s="315">
        <v>10</v>
      </c>
      <c r="C35" s="314"/>
      <c r="D35" s="315" t="s">
        <v>194</v>
      </c>
      <c r="E35" s="314"/>
      <c r="F35" s="317">
        <v>1350</v>
      </c>
      <c r="G35" s="314"/>
      <c r="H35" s="210" t="s">
        <v>203</v>
      </c>
      <c r="I35" s="315" t="s">
        <v>206</v>
      </c>
      <c r="J35" s="314"/>
    </row>
    <row r="36" spans="1:10" ht="15" customHeight="1" x14ac:dyDescent="0.25">
      <c r="B36" s="315">
        <v>11</v>
      </c>
      <c r="C36" s="314"/>
      <c r="D36" s="315" t="s">
        <v>194</v>
      </c>
      <c r="E36" s="314"/>
      <c r="F36" s="317">
        <v>855</v>
      </c>
      <c r="G36" s="314"/>
      <c r="H36" s="210" t="s">
        <v>203</v>
      </c>
      <c r="I36" s="315" t="s">
        <v>207</v>
      </c>
      <c r="J36" s="314"/>
    </row>
    <row r="37" spans="1:10" ht="15" customHeight="1" x14ac:dyDescent="0.25">
      <c r="B37" s="315">
        <v>12</v>
      </c>
      <c r="C37" s="314"/>
      <c r="D37" s="315" t="s">
        <v>194</v>
      </c>
      <c r="E37" s="314"/>
      <c r="F37" s="317">
        <v>641.25</v>
      </c>
      <c r="G37" s="314"/>
      <c r="H37" s="210" t="s">
        <v>203</v>
      </c>
      <c r="I37" s="315" t="s">
        <v>208</v>
      </c>
      <c r="J37" s="314"/>
    </row>
    <row r="38" spans="1:10" x14ac:dyDescent="0.25">
      <c r="B38" s="313"/>
      <c r="C38" s="314"/>
      <c r="D38" s="315" t="s">
        <v>185</v>
      </c>
      <c r="E38" s="314"/>
      <c r="F38" s="316">
        <v>10575</v>
      </c>
      <c r="G38" s="314"/>
      <c r="H38" s="209"/>
      <c r="I38" s="313"/>
      <c r="J38" s="314"/>
    </row>
    <row r="39" spans="1:10" ht="45.6" customHeight="1" x14ac:dyDescent="0.25">
      <c r="B39" s="318" t="s">
        <v>209</v>
      </c>
      <c r="C39" s="319"/>
      <c r="D39" s="319"/>
      <c r="E39" s="319"/>
      <c r="F39" s="319"/>
      <c r="G39" s="319"/>
      <c r="H39" s="319"/>
      <c r="I39" s="319"/>
      <c r="J39" s="319"/>
    </row>
    <row r="40" spans="1:10" ht="15" customHeight="1" x14ac:dyDescent="0.25">
      <c r="B40" s="313" t="s">
        <v>173</v>
      </c>
      <c r="C40" s="314"/>
      <c r="D40" s="313" t="s">
        <v>174</v>
      </c>
      <c r="E40" s="314"/>
      <c r="F40" s="313" t="s">
        <v>175</v>
      </c>
      <c r="G40" s="314"/>
      <c r="H40" s="209" t="s">
        <v>176</v>
      </c>
      <c r="I40" s="313" t="s">
        <v>177</v>
      </c>
      <c r="J40" s="314"/>
    </row>
    <row r="41" spans="1:10" ht="15" customHeight="1" x14ac:dyDescent="0.25">
      <c r="B41" s="315">
        <v>1</v>
      </c>
      <c r="C41" s="314"/>
      <c r="D41" s="315" t="s">
        <v>210</v>
      </c>
      <c r="E41" s="314"/>
      <c r="F41" s="317">
        <v>1163.75</v>
      </c>
      <c r="G41" s="314"/>
      <c r="H41" s="210" t="s">
        <v>211</v>
      </c>
      <c r="I41" s="315" t="s">
        <v>212</v>
      </c>
      <c r="J41" s="314"/>
    </row>
    <row r="42" spans="1:10" ht="15" customHeight="1" x14ac:dyDescent="0.25">
      <c r="B42" s="315">
        <v>2</v>
      </c>
      <c r="C42" s="314"/>
      <c r="D42" s="315" t="s">
        <v>213</v>
      </c>
      <c r="E42" s="314"/>
      <c r="F42" s="317">
        <v>500</v>
      </c>
      <c r="G42" s="314"/>
      <c r="H42" s="210" t="s">
        <v>211</v>
      </c>
      <c r="I42" s="315" t="s">
        <v>214</v>
      </c>
      <c r="J42" s="314"/>
    </row>
    <row r="43" spans="1:10" ht="15" customHeight="1" x14ac:dyDescent="0.25">
      <c r="B43" s="315">
        <v>3</v>
      </c>
      <c r="C43" s="314"/>
      <c r="D43" s="315" t="s">
        <v>215</v>
      </c>
      <c r="E43" s="314"/>
      <c r="F43" s="317">
        <v>500</v>
      </c>
      <c r="G43" s="314"/>
      <c r="H43" s="210" t="s">
        <v>211</v>
      </c>
      <c r="I43" s="315" t="s">
        <v>214</v>
      </c>
      <c r="J43" s="314"/>
    </row>
    <row r="44" spans="1:10" ht="15" customHeight="1" x14ac:dyDescent="0.25">
      <c r="B44" s="315">
        <v>4</v>
      </c>
      <c r="C44" s="314"/>
      <c r="D44" s="315" t="s">
        <v>210</v>
      </c>
      <c r="E44" s="314"/>
      <c r="F44" s="317">
        <v>11.25</v>
      </c>
      <c r="G44" s="314"/>
      <c r="H44" s="210" t="s">
        <v>211</v>
      </c>
      <c r="I44" s="315" t="s">
        <v>212</v>
      </c>
      <c r="J44" s="314"/>
    </row>
    <row r="45" spans="1:10" x14ac:dyDescent="0.25">
      <c r="B45" s="313"/>
      <c r="C45" s="314"/>
      <c r="D45" s="315" t="s">
        <v>185</v>
      </c>
      <c r="E45" s="314"/>
      <c r="F45" s="316">
        <v>2175</v>
      </c>
      <c r="G45" s="314"/>
      <c r="H45" s="209"/>
      <c r="I45" s="313"/>
      <c r="J45" s="314"/>
    </row>
    <row r="46" spans="1:10" ht="45.6" customHeight="1" x14ac:dyDescent="0.25">
      <c r="B46" s="318" t="s">
        <v>216</v>
      </c>
      <c r="C46" s="319"/>
      <c r="D46" s="319"/>
      <c r="E46" s="319"/>
      <c r="F46" s="319"/>
      <c r="G46" s="319"/>
      <c r="H46" s="319"/>
      <c r="I46" s="319"/>
      <c r="J46" s="319"/>
    </row>
    <row r="47" spans="1:10" ht="15" customHeight="1" x14ac:dyDescent="0.25">
      <c r="A47" s="208"/>
      <c r="B47" s="313" t="s">
        <v>173</v>
      </c>
      <c r="C47" s="314"/>
      <c r="D47" s="313" t="s">
        <v>174</v>
      </c>
      <c r="E47" s="314"/>
      <c r="F47" s="313" t="s">
        <v>175</v>
      </c>
      <c r="G47" s="314"/>
      <c r="H47" s="209" t="s">
        <v>176</v>
      </c>
      <c r="I47" s="313" t="s">
        <v>177</v>
      </c>
      <c r="J47" s="314"/>
    </row>
    <row r="48" spans="1:10" ht="15" customHeight="1" x14ac:dyDescent="0.25">
      <c r="A48" s="208"/>
      <c r="B48" s="315">
        <v>1</v>
      </c>
      <c r="C48" s="314"/>
      <c r="D48" s="315" t="s">
        <v>217</v>
      </c>
      <c r="E48" s="314"/>
      <c r="F48" s="317">
        <v>6838.6</v>
      </c>
      <c r="G48" s="314"/>
      <c r="H48" s="210" t="s">
        <v>218</v>
      </c>
      <c r="I48" s="315" t="s">
        <v>219</v>
      </c>
      <c r="J48" s="314"/>
    </row>
    <row r="49" spans="1:10" ht="15" customHeight="1" x14ac:dyDescent="0.25">
      <c r="A49" s="208"/>
      <c r="B49" s="315">
        <v>2</v>
      </c>
      <c r="C49" s="314"/>
      <c r="D49" s="315" t="s">
        <v>220</v>
      </c>
      <c r="E49" s="314"/>
      <c r="F49" s="317">
        <v>7500</v>
      </c>
      <c r="G49" s="314"/>
      <c r="H49" s="210" t="s">
        <v>218</v>
      </c>
      <c r="I49" s="315" t="s">
        <v>219</v>
      </c>
      <c r="J49" s="314"/>
    </row>
    <row r="50" spans="1:10" ht="15" customHeight="1" x14ac:dyDescent="0.25">
      <c r="A50" s="208"/>
      <c r="B50" s="315">
        <v>3</v>
      </c>
      <c r="C50" s="314"/>
      <c r="D50" s="315" t="s">
        <v>221</v>
      </c>
      <c r="E50" s="314"/>
      <c r="F50" s="317">
        <v>60.8</v>
      </c>
      <c r="G50" s="314"/>
      <c r="H50" s="210" t="s">
        <v>179</v>
      </c>
      <c r="I50" s="315" t="s">
        <v>222</v>
      </c>
      <c r="J50" s="314"/>
    </row>
    <row r="51" spans="1:10" ht="15" customHeight="1" x14ac:dyDescent="0.25">
      <c r="A51" s="208"/>
      <c r="B51" s="315">
        <v>4</v>
      </c>
      <c r="C51" s="314"/>
      <c r="D51" s="315" t="s">
        <v>221</v>
      </c>
      <c r="E51" s="314"/>
      <c r="F51" s="317">
        <v>51.9</v>
      </c>
      <c r="G51" s="314"/>
      <c r="H51" s="210" t="s">
        <v>179</v>
      </c>
      <c r="I51" s="315" t="s">
        <v>222</v>
      </c>
      <c r="J51" s="314"/>
    </row>
    <row r="52" spans="1:10" ht="24.75" customHeight="1" x14ac:dyDescent="0.25">
      <c r="A52" s="208"/>
      <c r="B52" s="315">
        <v>5</v>
      </c>
      <c r="C52" s="314"/>
      <c r="D52" s="315" t="s">
        <v>223</v>
      </c>
      <c r="E52" s="314"/>
      <c r="F52" s="317">
        <v>114.5</v>
      </c>
      <c r="G52" s="314"/>
      <c r="H52" s="210" t="s">
        <v>195</v>
      </c>
      <c r="I52" s="315" t="s">
        <v>224</v>
      </c>
      <c r="J52" s="314"/>
    </row>
    <row r="53" spans="1:10" ht="15" customHeight="1" x14ac:dyDescent="0.25">
      <c r="A53" s="208"/>
      <c r="B53" s="315">
        <v>6</v>
      </c>
      <c r="C53" s="314"/>
      <c r="D53" s="315" t="s">
        <v>221</v>
      </c>
      <c r="E53" s="314"/>
      <c r="F53" s="317">
        <v>65.5</v>
      </c>
      <c r="G53" s="314"/>
      <c r="H53" s="210" t="s">
        <v>179</v>
      </c>
      <c r="I53" s="315" t="s">
        <v>222</v>
      </c>
      <c r="J53" s="314"/>
    </row>
    <row r="54" spans="1:10" ht="15" customHeight="1" x14ac:dyDescent="0.25">
      <c r="A54" s="208"/>
      <c r="B54" s="315">
        <v>7</v>
      </c>
      <c r="C54" s="314"/>
      <c r="D54" s="315" t="s">
        <v>225</v>
      </c>
      <c r="E54" s="314"/>
      <c r="F54" s="317">
        <v>54</v>
      </c>
      <c r="G54" s="314"/>
      <c r="H54" s="210" t="s">
        <v>179</v>
      </c>
      <c r="I54" s="315" t="s">
        <v>226</v>
      </c>
      <c r="J54" s="314"/>
    </row>
    <row r="55" spans="1:10" ht="15" customHeight="1" x14ac:dyDescent="0.25">
      <c r="A55" s="208"/>
      <c r="B55" s="315">
        <v>8</v>
      </c>
      <c r="C55" s="314"/>
      <c r="D55" s="315" t="s">
        <v>227</v>
      </c>
      <c r="E55" s="314"/>
      <c r="F55" s="317">
        <v>6078.8</v>
      </c>
      <c r="G55" s="314"/>
      <c r="H55" s="210" t="s">
        <v>228</v>
      </c>
      <c r="I55" s="315" t="s">
        <v>219</v>
      </c>
      <c r="J55" s="314"/>
    </row>
    <row r="56" spans="1:10" ht="15" customHeight="1" x14ac:dyDescent="0.25">
      <c r="A56" s="208"/>
      <c r="B56" s="315">
        <v>9</v>
      </c>
      <c r="C56" s="314"/>
      <c r="D56" s="315" t="s">
        <v>229</v>
      </c>
      <c r="E56" s="314"/>
      <c r="F56" s="317">
        <v>6106.7</v>
      </c>
      <c r="G56" s="314"/>
      <c r="H56" s="210" t="s">
        <v>203</v>
      </c>
      <c r="I56" s="315" t="s">
        <v>219</v>
      </c>
      <c r="J56" s="314"/>
    </row>
    <row r="57" spans="1:10" ht="15" customHeight="1" x14ac:dyDescent="0.25">
      <c r="A57" s="208"/>
      <c r="B57" s="315">
        <v>10</v>
      </c>
      <c r="C57" s="314"/>
      <c r="D57" s="315" t="s">
        <v>230</v>
      </c>
      <c r="E57" s="314"/>
      <c r="F57" s="317">
        <v>1173.5</v>
      </c>
      <c r="G57" s="314"/>
      <c r="H57" s="210" t="s">
        <v>231</v>
      </c>
      <c r="I57" s="315" t="s">
        <v>219</v>
      </c>
      <c r="J57" s="314"/>
    </row>
    <row r="58" spans="1:10" ht="15" customHeight="1" x14ac:dyDescent="0.25">
      <c r="A58" s="208"/>
      <c r="B58" s="315">
        <v>11</v>
      </c>
      <c r="C58" s="314"/>
      <c r="D58" s="315" t="s">
        <v>232</v>
      </c>
      <c r="E58" s="314"/>
      <c r="F58" s="317">
        <v>442.2</v>
      </c>
      <c r="G58" s="314"/>
      <c r="H58" s="210" t="s">
        <v>233</v>
      </c>
      <c r="I58" s="315" t="s">
        <v>222</v>
      </c>
      <c r="J58" s="314"/>
    </row>
    <row r="59" spans="1:10" x14ac:dyDescent="0.25">
      <c r="A59" s="208"/>
      <c r="B59" s="313"/>
      <c r="C59" s="314"/>
      <c r="D59" s="315" t="s">
        <v>185</v>
      </c>
      <c r="E59" s="314"/>
      <c r="F59" s="316">
        <v>28486.5</v>
      </c>
      <c r="G59" s="314"/>
      <c r="H59" s="209"/>
      <c r="I59" s="313"/>
      <c r="J59" s="314"/>
    </row>
    <row r="60" spans="1:10" ht="12.6" customHeight="1" x14ac:dyDescent="0.25"/>
    <row r="61" spans="1:10" ht="16.5" customHeight="1" x14ac:dyDescent="0.25"/>
    <row r="62" spans="1:10" x14ac:dyDescent="0.25">
      <c r="E62" s="212" t="s">
        <v>234</v>
      </c>
      <c r="F62" s="213">
        <f>F16</f>
        <v>675594.67</v>
      </c>
    </row>
    <row r="63" spans="1:10" x14ac:dyDescent="0.25">
      <c r="E63" s="212" t="s">
        <v>235</v>
      </c>
      <c r="F63" s="214">
        <f>F23+F38+F45+F59</f>
        <v>45217.19</v>
      </c>
    </row>
    <row r="64" spans="1:10" x14ac:dyDescent="0.25">
      <c r="E64" s="212" t="s">
        <v>185</v>
      </c>
      <c r="F64" s="213">
        <f>SUM(F62:F63)</f>
        <v>720811.8600000001</v>
      </c>
    </row>
    <row r="70" spans="6:6" x14ac:dyDescent="0.25">
      <c r="F70" s="211"/>
    </row>
  </sheetData>
  <mergeCells count="184">
    <mergeCell ref="C4:E5"/>
    <mergeCell ref="C6:E6"/>
    <mergeCell ref="C8:E8"/>
    <mergeCell ref="B11:J11"/>
    <mergeCell ref="B12:C12"/>
    <mergeCell ref="D12:E12"/>
    <mergeCell ref="F12:G12"/>
    <mergeCell ref="I12:J12"/>
    <mergeCell ref="B15:C15"/>
    <mergeCell ref="D15:E15"/>
    <mergeCell ref="F15:G15"/>
    <mergeCell ref="I15:J15"/>
    <mergeCell ref="B16:C16"/>
    <mergeCell ref="D16:E16"/>
    <mergeCell ref="F16:G16"/>
    <mergeCell ref="I16:J16"/>
    <mergeCell ref="B13:C13"/>
    <mergeCell ref="D13:E13"/>
    <mergeCell ref="F13:G13"/>
    <mergeCell ref="I13:J13"/>
    <mergeCell ref="B14:C14"/>
    <mergeCell ref="D14:E14"/>
    <mergeCell ref="F14:G14"/>
    <mergeCell ref="I14:J14"/>
    <mergeCell ref="B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33:C33"/>
    <mergeCell ref="D33:E33"/>
    <mergeCell ref="F33:G33"/>
    <mergeCell ref="I33:J33"/>
    <mergeCell ref="B34:C34"/>
    <mergeCell ref="D34:E34"/>
    <mergeCell ref="F34:G34"/>
    <mergeCell ref="I34:J34"/>
    <mergeCell ref="B31:C31"/>
    <mergeCell ref="D31:E31"/>
    <mergeCell ref="F31:G31"/>
    <mergeCell ref="I31:J31"/>
    <mergeCell ref="B32:C32"/>
    <mergeCell ref="D32:E32"/>
    <mergeCell ref="F32:G32"/>
    <mergeCell ref="I32:J32"/>
    <mergeCell ref="B37:C37"/>
    <mergeCell ref="D37:E37"/>
    <mergeCell ref="F37:G37"/>
    <mergeCell ref="I37:J37"/>
    <mergeCell ref="B38:C38"/>
    <mergeCell ref="D38:E38"/>
    <mergeCell ref="F38:G38"/>
    <mergeCell ref="I38:J38"/>
    <mergeCell ref="B35:C35"/>
    <mergeCell ref="D35:E35"/>
    <mergeCell ref="F35:G35"/>
    <mergeCell ref="I35:J35"/>
    <mergeCell ref="B36:C36"/>
    <mergeCell ref="D36:E36"/>
    <mergeCell ref="F36:G36"/>
    <mergeCell ref="I36:J36"/>
    <mergeCell ref="B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6:J46"/>
    <mergeCell ref="B47:C47"/>
    <mergeCell ref="D47:E47"/>
    <mergeCell ref="F47:G47"/>
    <mergeCell ref="I47:J47"/>
    <mergeCell ref="B48:C48"/>
    <mergeCell ref="D48:E48"/>
    <mergeCell ref="F48:G48"/>
    <mergeCell ref="I48:J48"/>
    <mergeCell ref="B51:C51"/>
    <mergeCell ref="D51:E51"/>
    <mergeCell ref="F51:G51"/>
    <mergeCell ref="I51:J51"/>
    <mergeCell ref="B52:C52"/>
    <mergeCell ref="D52:E52"/>
    <mergeCell ref="F52:G52"/>
    <mergeCell ref="I52:J52"/>
    <mergeCell ref="B49:C49"/>
    <mergeCell ref="D49:E49"/>
    <mergeCell ref="F49:G49"/>
    <mergeCell ref="I49:J49"/>
    <mergeCell ref="B50:C50"/>
    <mergeCell ref="D50:E50"/>
    <mergeCell ref="F50:G50"/>
    <mergeCell ref="I50:J50"/>
    <mergeCell ref="B55:C55"/>
    <mergeCell ref="D55:E55"/>
    <mergeCell ref="F55:G55"/>
    <mergeCell ref="I55:J55"/>
    <mergeCell ref="B56:C56"/>
    <mergeCell ref="D56:E56"/>
    <mergeCell ref="F56:G56"/>
    <mergeCell ref="I56:J56"/>
    <mergeCell ref="B53:C53"/>
    <mergeCell ref="D53:E53"/>
    <mergeCell ref="F53:G53"/>
    <mergeCell ref="I53:J53"/>
    <mergeCell ref="B54:C54"/>
    <mergeCell ref="D54:E54"/>
    <mergeCell ref="F54:G54"/>
    <mergeCell ref="I54:J54"/>
    <mergeCell ref="B59:C59"/>
    <mergeCell ref="D59:E59"/>
    <mergeCell ref="F59:G59"/>
    <mergeCell ref="I59:J59"/>
    <mergeCell ref="B57:C57"/>
    <mergeCell ref="D57:E57"/>
    <mergeCell ref="F57:G57"/>
    <mergeCell ref="I57:J57"/>
    <mergeCell ref="B58:C58"/>
    <mergeCell ref="D58:E58"/>
    <mergeCell ref="F58:G58"/>
    <mergeCell ref="I58:J58"/>
  </mergeCells>
  <pageMargins left="0.7" right="0.7" top="0.75" bottom="0.75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opLeftCell="A160" zoomScaleNormal="100" workbookViewId="0">
      <selection activeCell="I18" sqref="I18:J18"/>
    </sheetView>
  </sheetViews>
  <sheetFormatPr defaultRowHeight="15" x14ac:dyDescent="0.25"/>
  <cols>
    <col min="1" max="1" width="2.28515625" customWidth="1"/>
    <col min="2" max="2" width="0" hidden="1" customWidth="1"/>
    <col min="3" max="3" width="11.7109375" customWidth="1"/>
    <col min="4" max="4" width="6.5703125" customWidth="1"/>
    <col min="5" max="5" width="39.7109375" customWidth="1"/>
    <col min="6" max="6" width="18.28515625" customWidth="1"/>
    <col min="7" max="7" width="11.140625" customWidth="1"/>
    <col min="8" max="8" width="14.85546875" customWidth="1"/>
    <col min="9" max="9" width="49" customWidth="1"/>
    <col min="10" max="10" width="5" customWidth="1"/>
    <col min="11" max="11" width="0.85546875" customWidth="1"/>
    <col min="12" max="12" width="1.42578125" customWidth="1"/>
    <col min="250" max="250" width="2.28515625" customWidth="1"/>
    <col min="251" max="251" width="0" hidden="1" customWidth="1"/>
    <col min="252" max="252" width="11.7109375" customWidth="1"/>
    <col min="253" max="253" width="19.42578125" customWidth="1"/>
    <col min="254" max="254" width="8.5703125" customWidth="1"/>
    <col min="255" max="255" width="1.28515625" customWidth="1"/>
    <col min="256" max="256" width="6.7109375" customWidth="1"/>
    <col min="257" max="257" width="11.140625" customWidth="1"/>
    <col min="258" max="258" width="7.5703125" customWidth="1"/>
    <col min="259" max="259" width="7" customWidth="1"/>
    <col min="260" max="260" width="6.5703125" customWidth="1"/>
    <col min="261" max="261" width="9.28515625" customWidth="1"/>
    <col min="262" max="262" width="7.42578125" customWidth="1"/>
    <col min="263" max="263" width="11.140625" customWidth="1"/>
    <col min="264" max="264" width="14.85546875" customWidth="1"/>
    <col min="265" max="265" width="18.5703125" customWidth="1"/>
    <col min="266" max="266" width="5" customWidth="1"/>
    <col min="267" max="267" width="0.85546875" customWidth="1"/>
    <col min="268" max="268" width="1.42578125" customWidth="1"/>
    <col min="506" max="506" width="2.28515625" customWidth="1"/>
    <col min="507" max="507" width="0" hidden="1" customWidth="1"/>
    <col min="508" max="508" width="11.7109375" customWidth="1"/>
    <col min="509" max="509" width="19.42578125" customWidth="1"/>
    <col min="510" max="510" width="8.5703125" customWidth="1"/>
    <col min="511" max="511" width="1.28515625" customWidth="1"/>
    <col min="512" max="512" width="6.7109375" customWidth="1"/>
    <col min="513" max="513" width="11.140625" customWidth="1"/>
    <col min="514" max="514" width="7.5703125" customWidth="1"/>
    <col min="515" max="515" width="7" customWidth="1"/>
    <col min="516" max="516" width="6.5703125" customWidth="1"/>
    <col min="517" max="517" width="9.28515625" customWidth="1"/>
    <col min="518" max="518" width="7.42578125" customWidth="1"/>
    <col min="519" max="519" width="11.140625" customWidth="1"/>
    <col min="520" max="520" width="14.85546875" customWidth="1"/>
    <col min="521" max="521" width="18.5703125" customWidth="1"/>
    <col min="522" max="522" width="5" customWidth="1"/>
    <col min="523" max="523" width="0.85546875" customWidth="1"/>
    <col min="524" max="524" width="1.42578125" customWidth="1"/>
    <col min="762" max="762" width="2.28515625" customWidth="1"/>
    <col min="763" max="763" width="0" hidden="1" customWidth="1"/>
    <col min="764" max="764" width="11.7109375" customWidth="1"/>
    <col min="765" max="765" width="19.42578125" customWidth="1"/>
    <col min="766" max="766" width="8.5703125" customWidth="1"/>
    <col min="767" max="767" width="1.28515625" customWidth="1"/>
    <col min="768" max="768" width="6.7109375" customWidth="1"/>
    <col min="769" max="769" width="11.140625" customWidth="1"/>
    <col min="770" max="770" width="7.5703125" customWidth="1"/>
    <col min="771" max="771" width="7" customWidth="1"/>
    <col min="772" max="772" width="6.5703125" customWidth="1"/>
    <col min="773" max="773" width="9.28515625" customWidth="1"/>
    <col min="774" max="774" width="7.42578125" customWidth="1"/>
    <col min="775" max="775" width="11.140625" customWidth="1"/>
    <col min="776" max="776" width="14.85546875" customWidth="1"/>
    <col min="777" max="777" width="18.5703125" customWidth="1"/>
    <col min="778" max="778" width="5" customWidth="1"/>
    <col min="779" max="779" width="0.85546875" customWidth="1"/>
    <col min="780" max="780" width="1.42578125" customWidth="1"/>
    <col min="1018" max="1018" width="2.28515625" customWidth="1"/>
    <col min="1019" max="1019" width="0" hidden="1" customWidth="1"/>
    <col min="1020" max="1020" width="11.7109375" customWidth="1"/>
    <col min="1021" max="1021" width="19.42578125" customWidth="1"/>
    <col min="1022" max="1022" width="8.5703125" customWidth="1"/>
    <col min="1023" max="1023" width="1.28515625" customWidth="1"/>
    <col min="1024" max="1024" width="6.7109375" customWidth="1"/>
    <col min="1025" max="1025" width="11.140625" customWidth="1"/>
    <col min="1026" max="1026" width="7.5703125" customWidth="1"/>
    <col min="1027" max="1027" width="7" customWidth="1"/>
    <col min="1028" max="1028" width="6.5703125" customWidth="1"/>
    <col min="1029" max="1029" width="9.28515625" customWidth="1"/>
    <col min="1030" max="1030" width="7.42578125" customWidth="1"/>
    <col min="1031" max="1031" width="11.140625" customWidth="1"/>
    <col min="1032" max="1032" width="14.85546875" customWidth="1"/>
    <col min="1033" max="1033" width="18.5703125" customWidth="1"/>
    <col min="1034" max="1034" width="5" customWidth="1"/>
    <col min="1035" max="1035" width="0.85546875" customWidth="1"/>
    <col min="1036" max="1036" width="1.42578125" customWidth="1"/>
    <col min="1274" max="1274" width="2.28515625" customWidth="1"/>
    <col min="1275" max="1275" width="0" hidden="1" customWidth="1"/>
    <col min="1276" max="1276" width="11.7109375" customWidth="1"/>
    <col min="1277" max="1277" width="19.42578125" customWidth="1"/>
    <col min="1278" max="1278" width="8.5703125" customWidth="1"/>
    <col min="1279" max="1279" width="1.28515625" customWidth="1"/>
    <col min="1280" max="1280" width="6.7109375" customWidth="1"/>
    <col min="1281" max="1281" width="11.140625" customWidth="1"/>
    <col min="1282" max="1282" width="7.5703125" customWidth="1"/>
    <col min="1283" max="1283" width="7" customWidth="1"/>
    <col min="1284" max="1284" width="6.5703125" customWidth="1"/>
    <col min="1285" max="1285" width="9.28515625" customWidth="1"/>
    <col min="1286" max="1286" width="7.42578125" customWidth="1"/>
    <col min="1287" max="1287" width="11.140625" customWidth="1"/>
    <col min="1288" max="1288" width="14.85546875" customWidth="1"/>
    <col min="1289" max="1289" width="18.5703125" customWidth="1"/>
    <col min="1290" max="1290" width="5" customWidth="1"/>
    <col min="1291" max="1291" width="0.85546875" customWidth="1"/>
    <col min="1292" max="1292" width="1.42578125" customWidth="1"/>
    <col min="1530" max="1530" width="2.28515625" customWidth="1"/>
    <col min="1531" max="1531" width="0" hidden="1" customWidth="1"/>
    <col min="1532" max="1532" width="11.7109375" customWidth="1"/>
    <col min="1533" max="1533" width="19.42578125" customWidth="1"/>
    <col min="1534" max="1534" width="8.5703125" customWidth="1"/>
    <col min="1535" max="1535" width="1.28515625" customWidth="1"/>
    <col min="1536" max="1536" width="6.7109375" customWidth="1"/>
    <col min="1537" max="1537" width="11.140625" customWidth="1"/>
    <col min="1538" max="1538" width="7.5703125" customWidth="1"/>
    <col min="1539" max="1539" width="7" customWidth="1"/>
    <col min="1540" max="1540" width="6.5703125" customWidth="1"/>
    <col min="1541" max="1541" width="9.28515625" customWidth="1"/>
    <col min="1542" max="1542" width="7.42578125" customWidth="1"/>
    <col min="1543" max="1543" width="11.140625" customWidth="1"/>
    <col min="1544" max="1544" width="14.85546875" customWidth="1"/>
    <col min="1545" max="1545" width="18.5703125" customWidth="1"/>
    <col min="1546" max="1546" width="5" customWidth="1"/>
    <col min="1547" max="1547" width="0.85546875" customWidth="1"/>
    <col min="1548" max="1548" width="1.42578125" customWidth="1"/>
    <col min="1786" max="1786" width="2.28515625" customWidth="1"/>
    <col min="1787" max="1787" width="0" hidden="1" customWidth="1"/>
    <col min="1788" max="1788" width="11.7109375" customWidth="1"/>
    <col min="1789" max="1789" width="19.42578125" customWidth="1"/>
    <col min="1790" max="1790" width="8.5703125" customWidth="1"/>
    <col min="1791" max="1791" width="1.28515625" customWidth="1"/>
    <col min="1792" max="1792" width="6.7109375" customWidth="1"/>
    <col min="1793" max="1793" width="11.140625" customWidth="1"/>
    <col min="1794" max="1794" width="7.5703125" customWidth="1"/>
    <col min="1795" max="1795" width="7" customWidth="1"/>
    <col min="1796" max="1796" width="6.5703125" customWidth="1"/>
    <col min="1797" max="1797" width="9.28515625" customWidth="1"/>
    <col min="1798" max="1798" width="7.42578125" customWidth="1"/>
    <col min="1799" max="1799" width="11.140625" customWidth="1"/>
    <col min="1800" max="1800" width="14.85546875" customWidth="1"/>
    <col min="1801" max="1801" width="18.5703125" customWidth="1"/>
    <col min="1802" max="1802" width="5" customWidth="1"/>
    <col min="1803" max="1803" width="0.85546875" customWidth="1"/>
    <col min="1804" max="1804" width="1.42578125" customWidth="1"/>
    <col min="2042" max="2042" width="2.28515625" customWidth="1"/>
    <col min="2043" max="2043" width="0" hidden="1" customWidth="1"/>
    <col min="2044" max="2044" width="11.7109375" customWidth="1"/>
    <col min="2045" max="2045" width="19.42578125" customWidth="1"/>
    <col min="2046" max="2046" width="8.5703125" customWidth="1"/>
    <col min="2047" max="2047" width="1.28515625" customWidth="1"/>
    <col min="2048" max="2048" width="6.7109375" customWidth="1"/>
    <col min="2049" max="2049" width="11.140625" customWidth="1"/>
    <col min="2050" max="2050" width="7.5703125" customWidth="1"/>
    <col min="2051" max="2051" width="7" customWidth="1"/>
    <col min="2052" max="2052" width="6.5703125" customWidth="1"/>
    <col min="2053" max="2053" width="9.28515625" customWidth="1"/>
    <col min="2054" max="2054" width="7.42578125" customWidth="1"/>
    <col min="2055" max="2055" width="11.140625" customWidth="1"/>
    <col min="2056" max="2056" width="14.85546875" customWidth="1"/>
    <col min="2057" max="2057" width="18.5703125" customWidth="1"/>
    <col min="2058" max="2058" width="5" customWidth="1"/>
    <col min="2059" max="2059" width="0.85546875" customWidth="1"/>
    <col min="2060" max="2060" width="1.42578125" customWidth="1"/>
    <col min="2298" max="2298" width="2.28515625" customWidth="1"/>
    <col min="2299" max="2299" width="0" hidden="1" customWidth="1"/>
    <col min="2300" max="2300" width="11.7109375" customWidth="1"/>
    <col min="2301" max="2301" width="19.42578125" customWidth="1"/>
    <col min="2302" max="2302" width="8.5703125" customWidth="1"/>
    <col min="2303" max="2303" width="1.28515625" customWidth="1"/>
    <col min="2304" max="2304" width="6.7109375" customWidth="1"/>
    <col min="2305" max="2305" width="11.140625" customWidth="1"/>
    <col min="2306" max="2306" width="7.5703125" customWidth="1"/>
    <col min="2307" max="2307" width="7" customWidth="1"/>
    <col min="2308" max="2308" width="6.5703125" customWidth="1"/>
    <col min="2309" max="2309" width="9.28515625" customWidth="1"/>
    <col min="2310" max="2310" width="7.42578125" customWidth="1"/>
    <col min="2311" max="2311" width="11.140625" customWidth="1"/>
    <col min="2312" max="2312" width="14.85546875" customWidth="1"/>
    <col min="2313" max="2313" width="18.5703125" customWidth="1"/>
    <col min="2314" max="2314" width="5" customWidth="1"/>
    <col min="2315" max="2315" width="0.85546875" customWidth="1"/>
    <col min="2316" max="2316" width="1.42578125" customWidth="1"/>
    <col min="2554" max="2554" width="2.28515625" customWidth="1"/>
    <col min="2555" max="2555" width="0" hidden="1" customWidth="1"/>
    <col min="2556" max="2556" width="11.7109375" customWidth="1"/>
    <col min="2557" max="2557" width="19.42578125" customWidth="1"/>
    <col min="2558" max="2558" width="8.5703125" customWidth="1"/>
    <col min="2559" max="2559" width="1.28515625" customWidth="1"/>
    <col min="2560" max="2560" width="6.7109375" customWidth="1"/>
    <col min="2561" max="2561" width="11.140625" customWidth="1"/>
    <col min="2562" max="2562" width="7.5703125" customWidth="1"/>
    <col min="2563" max="2563" width="7" customWidth="1"/>
    <col min="2564" max="2564" width="6.5703125" customWidth="1"/>
    <col min="2565" max="2565" width="9.28515625" customWidth="1"/>
    <col min="2566" max="2566" width="7.42578125" customWidth="1"/>
    <col min="2567" max="2567" width="11.140625" customWidth="1"/>
    <col min="2568" max="2568" width="14.85546875" customWidth="1"/>
    <col min="2569" max="2569" width="18.5703125" customWidth="1"/>
    <col min="2570" max="2570" width="5" customWidth="1"/>
    <col min="2571" max="2571" width="0.85546875" customWidth="1"/>
    <col min="2572" max="2572" width="1.42578125" customWidth="1"/>
    <col min="2810" max="2810" width="2.28515625" customWidth="1"/>
    <col min="2811" max="2811" width="0" hidden="1" customWidth="1"/>
    <col min="2812" max="2812" width="11.7109375" customWidth="1"/>
    <col min="2813" max="2813" width="19.42578125" customWidth="1"/>
    <col min="2814" max="2814" width="8.5703125" customWidth="1"/>
    <col min="2815" max="2815" width="1.28515625" customWidth="1"/>
    <col min="2816" max="2816" width="6.7109375" customWidth="1"/>
    <col min="2817" max="2817" width="11.140625" customWidth="1"/>
    <col min="2818" max="2818" width="7.5703125" customWidth="1"/>
    <col min="2819" max="2819" width="7" customWidth="1"/>
    <col min="2820" max="2820" width="6.5703125" customWidth="1"/>
    <col min="2821" max="2821" width="9.28515625" customWidth="1"/>
    <col min="2822" max="2822" width="7.42578125" customWidth="1"/>
    <col min="2823" max="2823" width="11.140625" customWidth="1"/>
    <col min="2824" max="2824" width="14.85546875" customWidth="1"/>
    <col min="2825" max="2825" width="18.5703125" customWidth="1"/>
    <col min="2826" max="2826" width="5" customWidth="1"/>
    <col min="2827" max="2827" width="0.85546875" customWidth="1"/>
    <col min="2828" max="2828" width="1.42578125" customWidth="1"/>
    <col min="3066" max="3066" width="2.28515625" customWidth="1"/>
    <col min="3067" max="3067" width="0" hidden="1" customWidth="1"/>
    <col min="3068" max="3068" width="11.7109375" customWidth="1"/>
    <col min="3069" max="3069" width="19.42578125" customWidth="1"/>
    <col min="3070" max="3070" width="8.5703125" customWidth="1"/>
    <col min="3071" max="3071" width="1.28515625" customWidth="1"/>
    <col min="3072" max="3072" width="6.7109375" customWidth="1"/>
    <col min="3073" max="3073" width="11.140625" customWidth="1"/>
    <col min="3074" max="3074" width="7.5703125" customWidth="1"/>
    <col min="3075" max="3075" width="7" customWidth="1"/>
    <col min="3076" max="3076" width="6.5703125" customWidth="1"/>
    <col min="3077" max="3077" width="9.28515625" customWidth="1"/>
    <col min="3078" max="3078" width="7.42578125" customWidth="1"/>
    <col min="3079" max="3079" width="11.140625" customWidth="1"/>
    <col min="3080" max="3080" width="14.85546875" customWidth="1"/>
    <col min="3081" max="3081" width="18.5703125" customWidth="1"/>
    <col min="3082" max="3082" width="5" customWidth="1"/>
    <col min="3083" max="3083" width="0.85546875" customWidth="1"/>
    <col min="3084" max="3084" width="1.42578125" customWidth="1"/>
    <col min="3322" max="3322" width="2.28515625" customWidth="1"/>
    <col min="3323" max="3323" width="0" hidden="1" customWidth="1"/>
    <col min="3324" max="3324" width="11.7109375" customWidth="1"/>
    <col min="3325" max="3325" width="19.42578125" customWidth="1"/>
    <col min="3326" max="3326" width="8.5703125" customWidth="1"/>
    <col min="3327" max="3327" width="1.28515625" customWidth="1"/>
    <col min="3328" max="3328" width="6.7109375" customWidth="1"/>
    <col min="3329" max="3329" width="11.140625" customWidth="1"/>
    <col min="3330" max="3330" width="7.5703125" customWidth="1"/>
    <col min="3331" max="3331" width="7" customWidth="1"/>
    <col min="3332" max="3332" width="6.5703125" customWidth="1"/>
    <col min="3333" max="3333" width="9.28515625" customWidth="1"/>
    <col min="3334" max="3334" width="7.42578125" customWidth="1"/>
    <col min="3335" max="3335" width="11.140625" customWidth="1"/>
    <col min="3336" max="3336" width="14.85546875" customWidth="1"/>
    <col min="3337" max="3337" width="18.5703125" customWidth="1"/>
    <col min="3338" max="3338" width="5" customWidth="1"/>
    <col min="3339" max="3339" width="0.85546875" customWidth="1"/>
    <col min="3340" max="3340" width="1.42578125" customWidth="1"/>
    <col min="3578" max="3578" width="2.28515625" customWidth="1"/>
    <col min="3579" max="3579" width="0" hidden="1" customWidth="1"/>
    <col min="3580" max="3580" width="11.7109375" customWidth="1"/>
    <col min="3581" max="3581" width="19.42578125" customWidth="1"/>
    <col min="3582" max="3582" width="8.5703125" customWidth="1"/>
    <col min="3583" max="3583" width="1.28515625" customWidth="1"/>
    <col min="3584" max="3584" width="6.7109375" customWidth="1"/>
    <col min="3585" max="3585" width="11.140625" customWidth="1"/>
    <col min="3586" max="3586" width="7.5703125" customWidth="1"/>
    <col min="3587" max="3587" width="7" customWidth="1"/>
    <col min="3588" max="3588" width="6.5703125" customWidth="1"/>
    <col min="3589" max="3589" width="9.28515625" customWidth="1"/>
    <col min="3590" max="3590" width="7.42578125" customWidth="1"/>
    <col min="3591" max="3591" width="11.140625" customWidth="1"/>
    <col min="3592" max="3592" width="14.85546875" customWidth="1"/>
    <col min="3593" max="3593" width="18.5703125" customWidth="1"/>
    <col min="3594" max="3594" width="5" customWidth="1"/>
    <col min="3595" max="3595" width="0.85546875" customWidth="1"/>
    <col min="3596" max="3596" width="1.42578125" customWidth="1"/>
    <col min="3834" max="3834" width="2.28515625" customWidth="1"/>
    <col min="3835" max="3835" width="0" hidden="1" customWidth="1"/>
    <col min="3836" max="3836" width="11.7109375" customWidth="1"/>
    <col min="3837" max="3837" width="19.42578125" customWidth="1"/>
    <col min="3838" max="3838" width="8.5703125" customWidth="1"/>
    <col min="3839" max="3839" width="1.28515625" customWidth="1"/>
    <col min="3840" max="3840" width="6.7109375" customWidth="1"/>
    <col min="3841" max="3841" width="11.140625" customWidth="1"/>
    <col min="3842" max="3842" width="7.5703125" customWidth="1"/>
    <col min="3843" max="3843" width="7" customWidth="1"/>
    <col min="3844" max="3844" width="6.5703125" customWidth="1"/>
    <col min="3845" max="3845" width="9.28515625" customWidth="1"/>
    <col min="3846" max="3846" width="7.42578125" customWidth="1"/>
    <col min="3847" max="3847" width="11.140625" customWidth="1"/>
    <col min="3848" max="3848" width="14.85546875" customWidth="1"/>
    <col min="3849" max="3849" width="18.5703125" customWidth="1"/>
    <col min="3850" max="3850" width="5" customWidth="1"/>
    <col min="3851" max="3851" width="0.85546875" customWidth="1"/>
    <col min="3852" max="3852" width="1.42578125" customWidth="1"/>
    <col min="4090" max="4090" width="2.28515625" customWidth="1"/>
    <col min="4091" max="4091" width="0" hidden="1" customWidth="1"/>
    <col min="4092" max="4092" width="11.7109375" customWidth="1"/>
    <col min="4093" max="4093" width="19.42578125" customWidth="1"/>
    <col min="4094" max="4094" width="8.5703125" customWidth="1"/>
    <col min="4095" max="4095" width="1.28515625" customWidth="1"/>
    <col min="4096" max="4096" width="6.7109375" customWidth="1"/>
    <col min="4097" max="4097" width="11.140625" customWidth="1"/>
    <col min="4098" max="4098" width="7.5703125" customWidth="1"/>
    <col min="4099" max="4099" width="7" customWidth="1"/>
    <col min="4100" max="4100" width="6.5703125" customWidth="1"/>
    <col min="4101" max="4101" width="9.28515625" customWidth="1"/>
    <col min="4102" max="4102" width="7.42578125" customWidth="1"/>
    <col min="4103" max="4103" width="11.140625" customWidth="1"/>
    <col min="4104" max="4104" width="14.85546875" customWidth="1"/>
    <col min="4105" max="4105" width="18.5703125" customWidth="1"/>
    <col min="4106" max="4106" width="5" customWidth="1"/>
    <col min="4107" max="4107" width="0.85546875" customWidth="1"/>
    <col min="4108" max="4108" width="1.42578125" customWidth="1"/>
    <col min="4346" max="4346" width="2.28515625" customWidth="1"/>
    <col min="4347" max="4347" width="0" hidden="1" customWidth="1"/>
    <col min="4348" max="4348" width="11.7109375" customWidth="1"/>
    <col min="4349" max="4349" width="19.42578125" customWidth="1"/>
    <col min="4350" max="4350" width="8.5703125" customWidth="1"/>
    <col min="4351" max="4351" width="1.28515625" customWidth="1"/>
    <col min="4352" max="4352" width="6.7109375" customWidth="1"/>
    <col min="4353" max="4353" width="11.140625" customWidth="1"/>
    <col min="4354" max="4354" width="7.5703125" customWidth="1"/>
    <col min="4355" max="4355" width="7" customWidth="1"/>
    <col min="4356" max="4356" width="6.5703125" customWidth="1"/>
    <col min="4357" max="4357" width="9.28515625" customWidth="1"/>
    <col min="4358" max="4358" width="7.42578125" customWidth="1"/>
    <col min="4359" max="4359" width="11.140625" customWidth="1"/>
    <col min="4360" max="4360" width="14.85546875" customWidth="1"/>
    <col min="4361" max="4361" width="18.5703125" customWidth="1"/>
    <col min="4362" max="4362" width="5" customWidth="1"/>
    <col min="4363" max="4363" width="0.85546875" customWidth="1"/>
    <col min="4364" max="4364" width="1.42578125" customWidth="1"/>
    <col min="4602" max="4602" width="2.28515625" customWidth="1"/>
    <col min="4603" max="4603" width="0" hidden="1" customWidth="1"/>
    <col min="4604" max="4604" width="11.7109375" customWidth="1"/>
    <col min="4605" max="4605" width="19.42578125" customWidth="1"/>
    <col min="4606" max="4606" width="8.5703125" customWidth="1"/>
    <col min="4607" max="4607" width="1.28515625" customWidth="1"/>
    <col min="4608" max="4608" width="6.7109375" customWidth="1"/>
    <col min="4609" max="4609" width="11.140625" customWidth="1"/>
    <col min="4610" max="4610" width="7.5703125" customWidth="1"/>
    <col min="4611" max="4611" width="7" customWidth="1"/>
    <col min="4612" max="4612" width="6.5703125" customWidth="1"/>
    <col min="4613" max="4613" width="9.28515625" customWidth="1"/>
    <col min="4614" max="4614" width="7.42578125" customWidth="1"/>
    <col min="4615" max="4615" width="11.140625" customWidth="1"/>
    <col min="4616" max="4616" width="14.85546875" customWidth="1"/>
    <col min="4617" max="4617" width="18.5703125" customWidth="1"/>
    <col min="4618" max="4618" width="5" customWidth="1"/>
    <col min="4619" max="4619" width="0.85546875" customWidth="1"/>
    <col min="4620" max="4620" width="1.42578125" customWidth="1"/>
    <col min="4858" max="4858" width="2.28515625" customWidth="1"/>
    <col min="4859" max="4859" width="0" hidden="1" customWidth="1"/>
    <col min="4860" max="4860" width="11.7109375" customWidth="1"/>
    <col min="4861" max="4861" width="19.42578125" customWidth="1"/>
    <col min="4862" max="4862" width="8.5703125" customWidth="1"/>
    <col min="4863" max="4863" width="1.28515625" customWidth="1"/>
    <col min="4864" max="4864" width="6.7109375" customWidth="1"/>
    <col min="4865" max="4865" width="11.140625" customWidth="1"/>
    <col min="4866" max="4866" width="7.5703125" customWidth="1"/>
    <col min="4867" max="4867" width="7" customWidth="1"/>
    <col min="4868" max="4868" width="6.5703125" customWidth="1"/>
    <col min="4869" max="4869" width="9.28515625" customWidth="1"/>
    <col min="4870" max="4870" width="7.42578125" customWidth="1"/>
    <col min="4871" max="4871" width="11.140625" customWidth="1"/>
    <col min="4872" max="4872" width="14.85546875" customWidth="1"/>
    <col min="4873" max="4873" width="18.5703125" customWidth="1"/>
    <col min="4874" max="4874" width="5" customWidth="1"/>
    <col min="4875" max="4875" width="0.85546875" customWidth="1"/>
    <col min="4876" max="4876" width="1.42578125" customWidth="1"/>
    <col min="5114" max="5114" width="2.28515625" customWidth="1"/>
    <col min="5115" max="5115" width="0" hidden="1" customWidth="1"/>
    <col min="5116" max="5116" width="11.7109375" customWidth="1"/>
    <col min="5117" max="5117" width="19.42578125" customWidth="1"/>
    <col min="5118" max="5118" width="8.5703125" customWidth="1"/>
    <col min="5119" max="5119" width="1.28515625" customWidth="1"/>
    <col min="5120" max="5120" width="6.7109375" customWidth="1"/>
    <col min="5121" max="5121" width="11.140625" customWidth="1"/>
    <col min="5122" max="5122" width="7.5703125" customWidth="1"/>
    <col min="5123" max="5123" width="7" customWidth="1"/>
    <col min="5124" max="5124" width="6.5703125" customWidth="1"/>
    <col min="5125" max="5125" width="9.28515625" customWidth="1"/>
    <col min="5126" max="5126" width="7.42578125" customWidth="1"/>
    <col min="5127" max="5127" width="11.140625" customWidth="1"/>
    <col min="5128" max="5128" width="14.85546875" customWidth="1"/>
    <col min="5129" max="5129" width="18.5703125" customWidth="1"/>
    <col min="5130" max="5130" width="5" customWidth="1"/>
    <col min="5131" max="5131" width="0.85546875" customWidth="1"/>
    <col min="5132" max="5132" width="1.42578125" customWidth="1"/>
    <col min="5370" max="5370" width="2.28515625" customWidth="1"/>
    <col min="5371" max="5371" width="0" hidden="1" customWidth="1"/>
    <col min="5372" max="5372" width="11.7109375" customWidth="1"/>
    <col min="5373" max="5373" width="19.42578125" customWidth="1"/>
    <col min="5374" max="5374" width="8.5703125" customWidth="1"/>
    <col min="5375" max="5375" width="1.28515625" customWidth="1"/>
    <col min="5376" max="5376" width="6.7109375" customWidth="1"/>
    <col min="5377" max="5377" width="11.140625" customWidth="1"/>
    <col min="5378" max="5378" width="7.5703125" customWidth="1"/>
    <col min="5379" max="5379" width="7" customWidth="1"/>
    <col min="5380" max="5380" width="6.5703125" customWidth="1"/>
    <col min="5381" max="5381" width="9.28515625" customWidth="1"/>
    <col min="5382" max="5382" width="7.42578125" customWidth="1"/>
    <col min="5383" max="5383" width="11.140625" customWidth="1"/>
    <col min="5384" max="5384" width="14.85546875" customWidth="1"/>
    <col min="5385" max="5385" width="18.5703125" customWidth="1"/>
    <col min="5386" max="5386" width="5" customWidth="1"/>
    <col min="5387" max="5387" width="0.85546875" customWidth="1"/>
    <col min="5388" max="5388" width="1.42578125" customWidth="1"/>
    <col min="5626" max="5626" width="2.28515625" customWidth="1"/>
    <col min="5627" max="5627" width="0" hidden="1" customWidth="1"/>
    <col min="5628" max="5628" width="11.7109375" customWidth="1"/>
    <col min="5629" max="5629" width="19.42578125" customWidth="1"/>
    <col min="5630" max="5630" width="8.5703125" customWidth="1"/>
    <col min="5631" max="5631" width="1.28515625" customWidth="1"/>
    <col min="5632" max="5632" width="6.7109375" customWidth="1"/>
    <col min="5633" max="5633" width="11.140625" customWidth="1"/>
    <col min="5634" max="5634" width="7.5703125" customWidth="1"/>
    <col min="5635" max="5635" width="7" customWidth="1"/>
    <col min="5636" max="5636" width="6.5703125" customWidth="1"/>
    <col min="5637" max="5637" width="9.28515625" customWidth="1"/>
    <col min="5638" max="5638" width="7.42578125" customWidth="1"/>
    <col min="5639" max="5639" width="11.140625" customWidth="1"/>
    <col min="5640" max="5640" width="14.85546875" customWidth="1"/>
    <col min="5641" max="5641" width="18.5703125" customWidth="1"/>
    <col min="5642" max="5642" width="5" customWidth="1"/>
    <col min="5643" max="5643" width="0.85546875" customWidth="1"/>
    <col min="5644" max="5644" width="1.42578125" customWidth="1"/>
    <col min="5882" max="5882" width="2.28515625" customWidth="1"/>
    <col min="5883" max="5883" width="0" hidden="1" customWidth="1"/>
    <col min="5884" max="5884" width="11.7109375" customWidth="1"/>
    <col min="5885" max="5885" width="19.42578125" customWidth="1"/>
    <col min="5886" max="5886" width="8.5703125" customWidth="1"/>
    <col min="5887" max="5887" width="1.28515625" customWidth="1"/>
    <col min="5888" max="5888" width="6.7109375" customWidth="1"/>
    <col min="5889" max="5889" width="11.140625" customWidth="1"/>
    <col min="5890" max="5890" width="7.5703125" customWidth="1"/>
    <col min="5891" max="5891" width="7" customWidth="1"/>
    <col min="5892" max="5892" width="6.5703125" customWidth="1"/>
    <col min="5893" max="5893" width="9.28515625" customWidth="1"/>
    <col min="5894" max="5894" width="7.42578125" customWidth="1"/>
    <col min="5895" max="5895" width="11.140625" customWidth="1"/>
    <col min="5896" max="5896" width="14.85546875" customWidth="1"/>
    <col min="5897" max="5897" width="18.5703125" customWidth="1"/>
    <col min="5898" max="5898" width="5" customWidth="1"/>
    <col min="5899" max="5899" width="0.85546875" customWidth="1"/>
    <col min="5900" max="5900" width="1.42578125" customWidth="1"/>
    <col min="6138" max="6138" width="2.28515625" customWidth="1"/>
    <col min="6139" max="6139" width="0" hidden="1" customWidth="1"/>
    <col min="6140" max="6140" width="11.7109375" customWidth="1"/>
    <col min="6141" max="6141" width="19.42578125" customWidth="1"/>
    <col min="6142" max="6142" width="8.5703125" customWidth="1"/>
    <col min="6143" max="6143" width="1.28515625" customWidth="1"/>
    <col min="6144" max="6144" width="6.7109375" customWidth="1"/>
    <col min="6145" max="6145" width="11.140625" customWidth="1"/>
    <col min="6146" max="6146" width="7.5703125" customWidth="1"/>
    <col min="6147" max="6147" width="7" customWidth="1"/>
    <col min="6148" max="6148" width="6.5703125" customWidth="1"/>
    <col min="6149" max="6149" width="9.28515625" customWidth="1"/>
    <col min="6150" max="6150" width="7.42578125" customWidth="1"/>
    <col min="6151" max="6151" width="11.140625" customWidth="1"/>
    <col min="6152" max="6152" width="14.85546875" customWidth="1"/>
    <col min="6153" max="6153" width="18.5703125" customWidth="1"/>
    <col min="6154" max="6154" width="5" customWidth="1"/>
    <col min="6155" max="6155" width="0.85546875" customWidth="1"/>
    <col min="6156" max="6156" width="1.42578125" customWidth="1"/>
    <col min="6394" max="6394" width="2.28515625" customWidth="1"/>
    <col min="6395" max="6395" width="0" hidden="1" customWidth="1"/>
    <col min="6396" max="6396" width="11.7109375" customWidth="1"/>
    <col min="6397" max="6397" width="19.42578125" customWidth="1"/>
    <col min="6398" max="6398" width="8.5703125" customWidth="1"/>
    <col min="6399" max="6399" width="1.28515625" customWidth="1"/>
    <col min="6400" max="6400" width="6.7109375" customWidth="1"/>
    <col min="6401" max="6401" width="11.140625" customWidth="1"/>
    <col min="6402" max="6402" width="7.5703125" customWidth="1"/>
    <col min="6403" max="6403" width="7" customWidth="1"/>
    <col min="6404" max="6404" width="6.5703125" customWidth="1"/>
    <col min="6405" max="6405" width="9.28515625" customWidth="1"/>
    <col min="6406" max="6406" width="7.42578125" customWidth="1"/>
    <col min="6407" max="6407" width="11.140625" customWidth="1"/>
    <col min="6408" max="6408" width="14.85546875" customWidth="1"/>
    <col min="6409" max="6409" width="18.5703125" customWidth="1"/>
    <col min="6410" max="6410" width="5" customWidth="1"/>
    <col min="6411" max="6411" width="0.85546875" customWidth="1"/>
    <col min="6412" max="6412" width="1.42578125" customWidth="1"/>
    <col min="6650" max="6650" width="2.28515625" customWidth="1"/>
    <col min="6651" max="6651" width="0" hidden="1" customWidth="1"/>
    <col min="6652" max="6652" width="11.7109375" customWidth="1"/>
    <col min="6653" max="6653" width="19.42578125" customWidth="1"/>
    <col min="6654" max="6654" width="8.5703125" customWidth="1"/>
    <col min="6655" max="6655" width="1.28515625" customWidth="1"/>
    <col min="6656" max="6656" width="6.7109375" customWidth="1"/>
    <col min="6657" max="6657" width="11.140625" customWidth="1"/>
    <col min="6658" max="6658" width="7.5703125" customWidth="1"/>
    <col min="6659" max="6659" width="7" customWidth="1"/>
    <col min="6660" max="6660" width="6.5703125" customWidth="1"/>
    <col min="6661" max="6661" width="9.28515625" customWidth="1"/>
    <col min="6662" max="6662" width="7.42578125" customWidth="1"/>
    <col min="6663" max="6663" width="11.140625" customWidth="1"/>
    <col min="6664" max="6664" width="14.85546875" customWidth="1"/>
    <col min="6665" max="6665" width="18.5703125" customWidth="1"/>
    <col min="6666" max="6666" width="5" customWidth="1"/>
    <col min="6667" max="6667" width="0.85546875" customWidth="1"/>
    <col min="6668" max="6668" width="1.42578125" customWidth="1"/>
    <col min="6906" max="6906" width="2.28515625" customWidth="1"/>
    <col min="6907" max="6907" width="0" hidden="1" customWidth="1"/>
    <col min="6908" max="6908" width="11.7109375" customWidth="1"/>
    <col min="6909" max="6909" width="19.42578125" customWidth="1"/>
    <col min="6910" max="6910" width="8.5703125" customWidth="1"/>
    <col min="6911" max="6911" width="1.28515625" customWidth="1"/>
    <col min="6912" max="6912" width="6.7109375" customWidth="1"/>
    <col min="6913" max="6913" width="11.140625" customWidth="1"/>
    <col min="6914" max="6914" width="7.5703125" customWidth="1"/>
    <col min="6915" max="6915" width="7" customWidth="1"/>
    <col min="6916" max="6916" width="6.5703125" customWidth="1"/>
    <col min="6917" max="6917" width="9.28515625" customWidth="1"/>
    <col min="6918" max="6918" width="7.42578125" customWidth="1"/>
    <col min="6919" max="6919" width="11.140625" customWidth="1"/>
    <col min="6920" max="6920" width="14.85546875" customWidth="1"/>
    <col min="6921" max="6921" width="18.5703125" customWidth="1"/>
    <col min="6922" max="6922" width="5" customWidth="1"/>
    <col min="6923" max="6923" width="0.85546875" customWidth="1"/>
    <col min="6924" max="6924" width="1.42578125" customWidth="1"/>
    <col min="7162" max="7162" width="2.28515625" customWidth="1"/>
    <col min="7163" max="7163" width="0" hidden="1" customWidth="1"/>
    <col min="7164" max="7164" width="11.7109375" customWidth="1"/>
    <col min="7165" max="7165" width="19.42578125" customWidth="1"/>
    <col min="7166" max="7166" width="8.5703125" customWidth="1"/>
    <col min="7167" max="7167" width="1.28515625" customWidth="1"/>
    <col min="7168" max="7168" width="6.7109375" customWidth="1"/>
    <col min="7169" max="7169" width="11.140625" customWidth="1"/>
    <col min="7170" max="7170" width="7.5703125" customWidth="1"/>
    <col min="7171" max="7171" width="7" customWidth="1"/>
    <col min="7172" max="7172" width="6.5703125" customWidth="1"/>
    <col min="7173" max="7173" width="9.28515625" customWidth="1"/>
    <col min="7174" max="7174" width="7.42578125" customWidth="1"/>
    <col min="7175" max="7175" width="11.140625" customWidth="1"/>
    <col min="7176" max="7176" width="14.85546875" customWidth="1"/>
    <col min="7177" max="7177" width="18.5703125" customWidth="1"/>
    <col min="7178" max="7178" width="5" customWidth="1"/>
    <col min="7179" max="7179" width="0.85546875" customWidth="1"/>
    <col min="7180" max="7180" width="1.42578125" customWidth="1"/>
    <col min="7418" max="7418" width="2.28515625" customWidth="1"/>
    <col min="7419" max="7419" width="0" hidden="1" customWidth="1"/>
    <col min="7420" max="7420" width="11.7109375" customWidth="1"/>
    <col min="7421" max="7421" width="19.42578125" customWidth="1"/>
    <col min="7422" max="7422" width="8.5703125" customWidth="1"/>
    <col min="7423" max="7423" width="1.28515625" customWidth="1"/>
    <col min="7424" max="7424" width="6.7109375" customWidth="1"/>
    <col min="7425" max="7425" width="11.140625" customWidth="1"/>
    <col min="7426" max="7426" width="7.5703125" customWidth="1"/>
    <col min="7427" max="7427" width="7" customWidth="1"/>
    <col min="7428" max="7428" width="6.5703125" customWidth="1"/>
    <col min="7429" max="7429" width="9.28515625" customWidth="1"/>
    <col min="7430" max="7430" width="7.42578125" customWidth="1"/>
    <col min="7431" max="7431" width="11.140625" customWidth="1"/>
    <col min="7432" max="7432" width="14.85546875" customWidth="1"/>
    <col min="7433" max="7433" width="18.5703125" customWidth="1"/>
    <col min="7434" max="7434" width="5" customWidth="1"/>
    <col min="7435" max="7435" width="0.85546875" customWidth="1"/>
    <col min="7436" max="7436" width="1.42578125" customWidth="1"/>
    <col min="7674" max="7674" width="2.28515625" customWidth="1"/>
    <col min="7675" max="7675" width="0" hidden="1" customWidth="1"/>
    <col min="7676" max="7676" width="11.7109375" customWidth="1"/>
    <col min="7677" max="7677" width="19.42578125" customWidth="1"/>
    <col min="7678" max="7678" width="8.5703125" customWidth="1"/>
    <col min="7679" max="7679" width="1.28515625" customWidth="1"/>
    <col min="7680" max="7680" width="6.7109375" customWidth="1"/>
    <col min="7681" max="7681" width="11.140625" customWidth="1"/>
    <col min="7682" max="7682" width="7.5703125" customWidth="1"/>
    <col min="7683" max="7683" width="7" customWidth="1"/>
    <col min="7684" max="7684" width="6.5703125" customWidth="1"/>
    <col min="7685" max="7685" width="9.28515625" customWidth="1"/>
    <col min="7686" max="7686" width="7.42578125" customWidth="1"/>
    <col min="7687" max="7687" width="11.140625" customWidth="1"/>
    <col min="7688" max="7688" width="14.85546875" customWidth="1"/>
    <col min="7689" max="7689" width="18.5703125" customWidth="1"/>
    <col min="7690" max="7690" width="5" customWidth="1"/>
    <col min="7691" max="7691" width="0.85546875" customWidth="1"/>
    <col min="7692" max="7692" width="1.42578125" customWidth="1"/>
    <col min="7930" max="7930" width="2.28515625" customWidth="1"/>
    <col min="7931" max="7931" width="0" hidden="1" customWidth="1"/>
    <col min="7932" max="7932" width="11.7109375" customWidth="1"/>
    <col min="7933" max="7933" width="19.42578125" customWidth="1"/>
    <col min="7934" max="7934" width="8.5703125" customWidth="1"/>
    <col min="7935" max="7935" width="1.28515625" customWidth="1"/>
    <col min="7936" max="7936" width="6.7109375" customWidth="1"/>
    <col min="7937" max="7937" width="11.140625" customWidth="1"/>
    <col min="7938" max="7938" width="7.5703125" customWidth="1"/>
    <col min="7939" max="7939" width="7" customWidth="1"/>
    <col min="7940" max="7940" width="6.5703125" customWidth="1"/>
    <col min="7941" max="7941" width="9.28515625" customWidth="1"/>
    <col min="7942" max="7942" width="7.42578125" customWidth="1"/>
    <col min="7943" max="7943" width="11.140625" customWidth="1"/>
    <col min="7944" max="7944" width="14.85546875" customWidth="1"/>
    <col min="7945" max="7945" width="18.5703125" customWidth="1"/>
    <col min="7946" max="7946" width="5" customWidth="1"/>
    <col min="7947" max="7947" width="0.85546875" customWidth="1"/>
    <col min="7948" max="7948" width="1.42578125" customWidth="1"/>
    <col min="8186" max="8186" width="2.28515625" customWidth="1"/>
    <col min="8187" max="8187" width="0" hidden="1" customWidth="1"/>
    <col min="8188" max="8188" width="11.7109375" customWidth="1"/>
    <col min="8189" max="8189" width="19.42578125" customWidth="1"/>
    <col min="8190" max="8190" width="8.5703125" customWidth="1"/>
    <col min="8191" max="8191" width="1.28515625" customWidth="1"/>
    <col min="8192" max="8192" width="6.7109375" customWidth="1"/>
    <col min="8193" max="8193" width="11.140625" customWidth="1"/>
    <col min="8194" max="8194" width="7.5703125" customWidth="1"/>
    <col min="8195" max="8195" width="7" customWidth="1"/>
    <col min="8196" max="8196" width="6.5703125" customWidth="1"/>
    <col min="8197" max="8197" width="9.28515625" customWidth="1"/>
    <col min="8198" max="8198" width="7.42578125" customWidth="1"/>
    <col min="8199" max="8199" width="11.140625" customWidth="1"/>
    <col min="8200" max="8200" width="14.85546875" customWidth="1"/>
    <col min="8201" max="8201" width="18.5703125" customWidth="1"/>
    <col min="8202" max="8202" width="5" customWidth="1"/>
    <col min="8203" max="8203" width="0.85546875" customWidth="1"/>
    <col min="8204" max="8204" width="1.42578125" customWidth="1"/>
    <col min="8442" max="8442" width="2.28515625" customWidth="1"/>
    <col min="8443" max="8443" width="0" hidden="1" customWidth="1"/>
    <col min="8444" max="8444" width="11.7109375" customWidth="1"/>
    <col min="8445" max="8445" width="19.42578125" customWidth="1"/>
    <col min="8446" max="8446" width="8.5703125" customWidth="1"/>
    <col min="8447" max="8447" width="1.28515625" customWidth="1"/>
    <col min="8448" max="8448" width="6.7109375" customWidth="1"/>
    <col min="8449" max="8449" width="11.140625" customWidth="1"/>
    <col min="8450" max="8450" width="7.5703125" customWidth="1"/>
    <col min="8451" max="8451" width="7" customWidth="1"/>
    <col min="8452" max="8452" width="6.5703125" customWidth="1"/>
    <col min="8453" max="8453" width="9.28515625" customWidth="1"/>
    <col min="8454" max="8454" width="7.42578125" customWidth="1"/>
    <col min="8455" max="8455" width="11.140625" customWidth="1"/>
    <col min="8456" max="8456" width="14.85546875" customWidth="1"/>
    <col min="8457" max="8457" width="18.5703125" customWidth="1"/>
    <col min="8458" max="8458" width="5" customWidth="1"/>
    <col min="8459" max="8459" width="0.85546875" customWidth="1"/>
    <col min="8460" max="8460" width="1.42578125" customWidth="1"/>
    <col min="8698" max="8698" width="2.28515625" customWidth="1"/>
    <col min="8699" max="8699" width="0" hidden="1" customWidth="1"/>
    <col min="8700" max="8700" width="11.7109375" customWidth="1"/>
    <col min="8701" max="8701" width="19.42578125" customWidth="1"/>
    <col min="8702" max="8702" width="8.5703125" customWidth="1"/>
    <col min="8703" max="8703" width="1.28515625" customWidth="1"/>
    <col min="8704" max="8704" width="6.7109375" customWidth="1"/>
    <col min="8705" max="8705" width="11.140625" customWidth="1"/>
    <col min="8706" max="8706" width="7.5703125" customWidth="1"/>
    <col min="8707" max="8707" width="7" customWidth="1"/>
    <col min="8708" max="8708" width="6.5703125" customWidth="1"/>
    <col min="8709" max="8709" width="9.28515625" customWidth="1"/>
    <col min="8710" max="8710" width="7.42578125" customWidth="1"/>
    <col min="8711" max="8711" width="11.140625" customWidth="1"/>
    <col min="8712" max="8712" width="14.85546875" customWidth="1"/>
    <col min="8713" max="8713" width="18.5703125" customWidth="1"/>
    <col min="8714" max="8714" width="5" customWidth="1"/>
    <col min="8715" max="8715" width="0.85546875" customWidth="1"/>
    <col min="8716" max="8716" width="1.42578125" customWidth="1"/>
    <col min="8954" max="8954" width="2.28515625" customWidth="1"/>
    <col min="8955" max="8955" width="0" hidden="1" customWidth="1"/>
    <col min="8956" max="8956" width="11.7109375" customWidth="1"/>
    <col min="8957" max="8957" width="19.42578125" customWidth="1"/>
    <col min="8958" max="8958" width="8.5703125" customWidth="1"/>
    <col min="8959" max="8959" width="1.28515625" customWidth="1"/>
    <col min="8960" max="8960" width="6.7109375" customWidth="1"/>
    <col min="8961" max="8961" width="11.140625" customWidth="1"/>
    <col min="8962" max="8962" width="7.5703125" customWidth="1"/>
    <col min="8963" max="8963" width="7" customWidth="1"/>
    <col min="8964" max="8964" width="6.5703125" customWidth="1"/>
    <col min="8965" max="8965" width="9.28515625" customWidth="1"/>
    <col min="8966" max="8966" width="7.42578125" customWidth="1"/>
    <col min="8967" max="8967" width="11.140625" customWidth="1"/>
    <col min="8968" max="8968" width="14.85546875" customWidth="1"/>
    <col min="8969" max="8969" width="18.5703125" customWidth="1"/>
    <col min="8970" max="8970" width="5" customWidth="1"/>
    <col min="8971" max="8971" width="0.85546875" customWidth="1"/>
    <col min="8972" max="8972" width="1.42578125" customWidth="1"/>
    <col min="9210" max="9210" width="2.28515625" customWidth="1"/>
    <col min="9211" max="9211" width="0" hidden="1" customWidth="1"/>
    <col min="9212" max="9212" width="11.7109375" customWidth="1"/>
    <col min="9213" max="9213" width="19.42578125" customWidth="1"/>
    <col min="9214" max="9214" width="8.5703125" customWidth="1"/>
    <col min="9215" max="9215" width="1.28515625" customWidth="1"/>
    <col min="9216" max="9216" width="6.7109375" customWidth="1"/>
    <col min="9217" max="9217" width="11.140625" customWidth="1"/>
    <col min="9218" max="9218" width="7.5703125" customWidth="1"/>
    <col min="9219" max="9219" width="7" customWidth="1"/>
    <col min="9220" max="9220" width="6.5703125" customWidth="1"/>
    <col min="9221" max="9221" width="9.28515625" customWidth="1"/>
    <col min="9222" max="9222" width="7.42578125" customWidth="1"/>
    <col min="9223" max="9223" width="11.140625" customWidth="1"/>
    <col min="9224" max="9224" width="14.85546875" customWidth="1"/>
    <col min="9225" max="9225" width="18.5703125" customWidth="1"/>
    <col min="9226" max="9226" width="5" customWidth="1"/>
    <col min="9227" max="9227" width="0.85546875" customWidth="1"/>
    <col min="9228" max="9228" width="1.42578125" customWidth="1"/>
    <col min="9466" max="9466" width="2.28515625" customWidth="1"/>
    <col min="9467" max="9467" width="0" hidden="1" customWidth="1"/>
    <col min="9468" max="9468" width="11.7109375" customWidth="1"/>
    <col min="9469" max="9469" width="19.42578125" customWidth="1"/>
    <col min="9470" max="9470" width="8.5703125" customWidth="1"/>
    <col min="9471" max="9471" width="1.28515625" customWidth="1"/>
    <col min="9472" max="9472" width="6.7109375" customWidth="1"/>
    <col min="9473" max="9473" width="11.140625" customWidth="1"/>
    <col min="9474" max="9474" width="7.5703125" customWidth="1"/>
    <col min="9475" max="9475" width="7" customWidth="1"/>
    <col min="9476" max="9476" width="6.5703125" customWidth="1"/>
    <col min="9477" max="9477" width="9.28515625" customWidth="1"/>
    <col min="9478" max="9478" width="7.42578125" customWidth="1"/>
    <col min="9479" max="9479" width="11.140625" customWidth="1"/>
    <col min="9480" max="9480" width="14.85546875" customWidth="1"/>
    <col min="9481" max="9481" width="18.5703125" customWidth="1"/>
    <col min="9482" max="9482" width="5" customWidth="1"/>
    <col min="9483" max="9483" width="0.85546875" customWidth="1"/>
    <col min="9484" max="9484" width="1.42578125" customWidth="1"/>
    <col min="9722" max="9722" width="2.28515625" customWidth="1"/>
    <col min="9723" max="9723" width="0" hidden="1" customWidth="1"/>
    <col min="9724" max="9724" width="11.7109375" customWidth="1"/>
    <col min="9725" max="9725" width="19.42578125" customWidth="1"/>
    <col min="9726" max="9726" width="8.5703125" customWidth="1"/>
    <col min="9727" max="9727" width="1.28515625" customWidth="1"/>
    <col min="9728" max="9728" width="6.7109375" customWidth="1"/>
    <col min="9729" max="9729" width="11.140625" customWidth="1"/>
    <col min="9730" max="9730" width="7.5703125" customWidth="1"/>
    <col min="9731" max="9731" width="7" customWidth="1"/>
    <col min="9732" max="9732" width="6.5703125" customWidth="1"/>
    <col min="9733" max="9733" width="9.28515625" customWidth="1"/>
    <col min="9734" max="9734" width="7.42578125" customWidth="1"/>
    <col min="9735" max="9735" width="11.140625" customWidth="1"/>
    <col min="9736" max="9736" width="14.85546875" customWidth="1"/>
    <col min="9737" max="9737" width="18.5703125" customWidth="1"/>
    <col min="9738" max="9738" width="5" customWidth="1"/>
    <col min="9739" max="9739" width="0.85546875" customWidth="1"/>
    <col min="9740" max="9740" width="1.42578125" customWidth="1"/>
    <col min="9978" max="9978" width="2.28515625" customWidth="1"/>
    <col min="9979" max="9979" width="0" hidden="1" customWidth="1"/>
    <col min="9980" max="9980" width="11.7109375" customWidth="1"/>
    <col min="9981" max="9981" width="19.42578125" customWidth="1"/>
    <col min="9982" max="9982" width="8.5703125" customWidth="1"/>
    <col min="9983" max="9983" width="1.28515625" customWidth="1"/>
    <col min="9984" max="9984" width="6.7109375" customWidth="1"/>
    <col min="9985" max="9985" width="11.140625" customWidth="1"/>
    <col min="9986" max="9986" width="7.5703125" customWidth="1"/>
    <col min="9987" max="9987" width="7" customWidth="1"/>
    <col min="9988" max="9988" width="6.5703125" customWidth="1"/>
    <col min="9989" max="9989" width="9.28515625" customWidth="1"/>
    <col min="9990" max="9990" width="7.42578125" customWidth="1"/>
    <col min="9991" max="9991" width="11.140625" customWidth="1"/>
    <col min="9992" max="9992" width="14.85546875" customWidth="1"/>
    <col min="9993" max="9993" width="18.5703125" customWidth="1"/>
    <col min="9994" max="9994" width="5" customWidth="1"/>
    <col min="9995" max="9995" width="0.85546875" customWidth="1"/>
    <col min="9996" max="9996" width="1.42578125" customWidth="1"/>
    <col min="10234" max="10234" width="2.28515625" customWidth="1"/>
    <col min="10235" max="10235" width="0" hidden="1" customWidth="1"/>
    <col min="10236" max="10236" width="11.7109375" customWidth="1"/>
    <col min="10237" max="10237" width="19.42578125" customWidth="1"/>
    <col min="10238" max="10238" width="8.5703125" customWidth="1"/>
    <col min="10239" max="10239" width="1.28515625" customWidth="1"/>
    <col min="10240" max="10240" width="6.7109375" customWidth="1"/>
    <col min="10241" max="10241" width="11.140625" customWidth="1"/>
    <col min="10242" max="10242" width="7.5703125" customWidth="1"/>
    <col min="10243" max="10243" width="7" customWidth="1"/>
    <col min="10244" max="10244" width="6.5703125" customWidth="1"/>
    <col min="10245" max="10245" width="9.28515625" customWidth="1"/>
    <col min="10246" max="10246" width="7.42578125" customWidth="1"/>
    <col min="10247" max="10247" width="11.140625" customWidth="1"/>
    <col min="10248" max="10248" width="14.85546875" customWidth="1"/>
    <col min="10249" max="10249" width="18.5703125" customWidth="1"/>
    <col min="10250" max="10250" width="5" customWidth="1"/>
    <col min="10251" max="10251" width="0.85546875" customWidth="1"/>
    <col min="10252" max="10252" width="1.42578125" customWidth="1"/>
    <col min="10490" max="10490" width="2.28515625" customWidth="1"/>
    <col min="10491" max="10491" width="0" hidden="1" customWidth="1"/>
    <col min="10492" max="10492" width="11.7109375" customWidth="1"/>
    <col min="10493" max="10493" width="19.42578125" customWidth="1"/>
    <col min="10494" max="10494" width="8.5703125" customWidth="1"/>
    <col min="10495" max="10495" width="1.28515625" customWidth="1"/>
    <col min="10496" max="10496" width="6.7109375" customWidth="1"/>
    <col min="10497" max="10497" width="11.140625" customWidth="1"/>
    <col min="10498" max="10498" width="7.5703125" customWidth="1"/>
    <col min="10499" max="10499" width="7" customWidth="1"/>
    <col min="10500" max="10500" width="6.5703125" customWidth="1"/>
    <col min="10501" max="10501" width="9.28515625" customWidth="1"/>
    <col min="10502" max="10502" width="7.42578125" customWidth="1"/>
    <col min="10503" max="10503" width="11.140625" customWidth="1"/>
    <col min="10504" max="10504" width="14.85546875" customWidth="1"/>
    <col min="10505" max="10505" width="18.5703125" customWidth="1"/>
    <col min="10506" max="10506" width="5" customWidth="1"/>
    <col min="10507" max="10507" width="0.85546875" customWidth="1"/>
    <col min="10508" max="10508" width="1.42578125" customWidth="1"/>
    <col min="10746" max="10746" width="2.28515625" customWidth="1"/>
    <col min="10747" max="10747" width="0" hidden="1" customWidth="1"/>
    <col min="10748" max="10748" width="11.7109375" customWidth="1"/>
    <col min="10749" max="10749" width="19.42578125" customWidth="1"/>
    <col min="10750" max="10750" width="8.5703125" customWidth="1"/>
    <col min="10751" max="10751" width="1.28515625" customWidth="1"/>
    <col min="10752" max="10752" width="6.7109375" customWidth="1"/>
    <col min="10753" max="10753" width="11.140625" customWidth="1"/>
    <col min="10754" max="10754" width="7.5703125" customWidth="1"/>
    <col min="10755" max="10755" width="7" customWidth="1"/>
    <col min="10756" max="10756" width="6.5703125" customWidth="1"/>
    <col min="10757" max="10757" width="9.28515625" customWidth="1"/>
    <col min="10758" max="10758" width="7.42578125" customWidth="1"/>
    <col min="10759" max="10759" width="11.140625" customWidth="1"/>
    <col min="10760" max="10760" width="14.85546875" customWidth="1"/>
    <col min="10761" max="10761" width="18.5703125" customWidth="1"/>
    <col min="10762" max="10762" width="5" customWidth="1"/>
    <col min="10763" max="10763" width="0.85546875" customWidth="1"/>
    <col min="10764" max="10764" width="1.42578125" customWidth="1"/>
    <col min="11002" max="11002" width="2.28515625" customWidth="1"/>
    <col min="11003" max="11003" width="0" hidden="1" customWidth="1"/>
    <col min="11004" max="11004" width="11.7109375" customWidth="1"/>
    <col min="11005" max="11005" width="19.42578125" customWidth="1"/>
    <col min="11006" max="11006" width="8.5703125" customWidth="1"/>
    <col min="11007" max="11007" width="1.28515625" customWidth="1"/>
    <col min="11008" max="11008" width="6.7109375" customWidth="1"/>
    <col min="11009" max="11009" width="11.140625" customWidth="1"/>
    <col min="11010" max="11010" width="7.5703125" customWidth="1"/>
    <col min="11011" max="11011" width="7" customWidth="1"/>
    <col min="11012" max="11012" width="6.5703125" customWidth="1"/>
    <col min="11013" max="11013" width="9.28515625" customWidth="1"/>
    <col min="11014" max="11014" width="7.42578125" customWidth="1"/>
    <col min="11015" max="11015" width="11.140625" customWidth="1"/>
    <col min="11016" max="11016" width="14.85546875" customWidth="1"/>
    <col min="11017" max="11017" width="18.5703125" customWidth="1"/>
    <col min="11018" max="11018" width="5" customWidth="1"/>
    <col min="11019" max="11019" width="0.85546875" customWidth="1"/>
    <col min="11020" max="11020" width="1.42578125" customWidth="1"/>
    <col min="11258" max="11258" width="2.28515625" customWidth="1"/>
    <col min="11259" max="11259" width="0" hidden="1" customWidth="1"/>
    <col min="11260" max="11260" width="11.7109375" customWidth="1"/>
    <col min="11261" max="11261" width="19.42578125" customWidth="1"/>
    <col min="11262" max="11262" width="8.5703125" customWidth="1"/>
    <col min="11263" max="11263" width="1.28515625" customWidth="1"/>
    <col min="11264" max="11264" width="6.7109375" customWidth="1"/>
    <col min="11265" max="11265" width="11.140625" customWidth="1"/>
    <col min="11266" max="11266" width="7.5703125" customWidth="1"/>
    <col min="11267" max="11267" width="7" customWidth="1"/>
    <col min="11268" max="11268" width="6.5703125" customWidth="1"/>
    <col min="11269" max="11269" width="9.28515625" customWidth="1"/>
    <col min="11270" max="11270" width="7.42578125" customWidth="1"/>
    <col min="11271" max="11271" width="11.140625" customWidth="1"/>
    <col min="11272" max="11272" width="14.85546875" customWidth="1"/>
    <col min="11273" max="11273" width="18.5703125" customWidth="1"/>
    <col min="11274" max="11274" width="5" customWidth="1"/>
    <col min="11275" max="11275" width="0.85546875" customWidth="1"/>
    <col min="11276" max="11276" width="1.42578125" customWidth="1"/>
    <col min="11514" max="11514" width="2.28515625" customWidth="1"/>
    <col min="11515" max="11515" width="0" hidden="1" customWidth="1"/>
    <col min="11516" max="11516" width="11.7109375" customWidth="1"/>
    <col min="11517" max="11517" width="19.42578125" customWidth="1"/>
    <col min="11518" max="11518" width="8.5703125" customWidth="1"/>
    <col min="11519" max="11519" width="1.28515625" customWidth="1"/>
    <col min="11520" max="11520" width="6.7109375" customWidth="1"/>
    <col min="11521" max="11521" width="11.140625" customWidth="1"/>
    <col min="11522" max="11522" width="7.5703125" customWidth="1"/>
    <col min="11523" max="11523" width="7" customWidth="1"/>
    <col min="11524" max="11524" width="6.5703125" customWidth="1"/>
    <col min="11525" max="11525" width="9.28515625" customWidth="1"/>
    <col min="11526" max="11526" width="7.42578125" customWidth="1"/>
    <col min="11527" max="11527" width="11.140625" customWidth="1"/>
    <col min="11528" max="11528" width="14.85546875" customWidth="1"/>
    <col min="11529" max="11529" width="18.5703125" customWidth="1"/>
    <col min="11530" max="11530" width="5" customWidth="1"/>
    <col min="11531" max="11531" width="0.85546875" customWidth="1"/>
    <col min="11532" max="11532" width="1.42578125" customWidth="1"/>
    <col min="11770" max="11770" width="2.28515625" customWidth="1"/>
    <col min="11771" max="11771" width="0" hidden="1" customWidth="1"/>
    <col min="11772" max="11772" width="11.7109375" customWidth="1"/>
    <col min="11773" max="11773" width="19.42578125" customWidth="1"/>
    <col min="11774" max="11774" width="8.5703125" customWidth="1"/>
    <col min="11775" max="11775" width="1.28515625" customWidth="1"/>
    <col min="11776" max="11776" width="6.7109375" customWidth="1"/>
    <col min="11777" max="11777" width="11.140625" customWidth="1"/>
    <col min="11778" max="11778" width="7.5703125" customWidth="1"/>
    <col min="11779" max="11779" width="7" customWidth="1"/>
    <col min="11780" max="11780" width="6.5703125" customWidth="1"/>
    <col min="11781" max="11781" width="9.28515625" customWidth="1"/>
    <col min="11782" max="11782" width="7.42578125" customWidth="1"/>
    <col min="11783" max="11783" width="11.140625" customWidth="1"/>
    <col min="11784" max="11784" width="14.85546875" customWidth="1"/>
    <col min="11785" max="11785" width="18.5703125" customWidth="1"/>
    <col min="11786" max="11786" width="5" customWidth="1"/>
    <col min="11787" max="11787" width="0.85546875" customWidth="1"/>
    <col min="11788" max="11788" width="1.42578125" customWidth="1"/>
    <col min="12026" max="12026" width="2.28515625" customWidth="1"/>
    <col min="12027" max="12027" width="0" hidden="1" customWidth="1"/>
    <col min="12028" max="12028" width="11.7109375" customWidth="1"/>
    <col min="12029" max="12029" width="19.42578125" customWidth="1"/>
    <col min="12030" max="12030" width="8.5703125" customWidth="1"/>
    <col min="12031" max="12031" width="1.28515625" customWidth="1"/>
    <col min="12032" max="12032" width="6.7109375" customWidth="1"/>
    <col min="12033" max="12033" width="11.140625" customWidth="1"/>
    <col min="12034" max="12034" width="7.5703125" customWidth="1"/>
    <col min="12035" max="12035" width="7" customWidth="1"/>
    <col min="12036" max="12036" width="6.5703125" customWidth="1"/>
    <col min="12037" max="12037" width="9.28515625" customWidth="1"/>
    <col min="12038" max="12038" width="7.42578125" customWidth="1"/>
    <col min="12039" max="12039" width="11.140625" customWidth="1"/>
    <col min="12040" max="12040" width="14.85546875" customWidth="1"/>
    <col min="12041" max="12041" width="18.5703125" customWidth="1"/>
    <col min="12042" max="12042" width="5" customWidth="1"/>
    <col min="12043" max="12043" width="0.85546875" customWidth="1"/>
    <col min="12044" max="12044" width="1.42578125" customWidth="1"/>
    <col min="12282" max="12282" width="2.28515625" customWidth="1"/>
    <col min="12283" max="12283" width="0" hidden="1" customWidth="1"/>
    <col min="12284" max="12284" width="11.7109375" customWidth="1"/>
    <col min="12285" max="12285" width="19.42578125" customWidth="1"/>
    <col min="12286" max="12286" width="8.5703125" customWidth="1"/>
    <col min="12287" max="12287" width="1.28515625" customWidth="1"/>
    <col min="12288" max="12288" width="6.7109375" customWidth="1"/>
    <col min="12289" max="12289" width="11.140625" customWidth="1"/>
    <col min="12290" max="12290" width="7.5703125" customWidth="1"/>
    <col min="12291" max="12291" width="7" customWidth="1"/>
    <col min="12292" max="12292" width="6.5703125" customWidth="1"/>
    <col min="12293" max="12293" width="9.28515625" customWidth="1"/>
    <col min="12294" max="12294" width="7.42578125" customWidth="1"/>
    <col min="12295" max="12295" width="11.140625" customWidth="1"/>
    <col min="12296" max="12296" width="14.85546875" customWidth="1"/>
    <col min="12297" max="12297" width="18.5703125" customWidth="1"/>
    <col min="12298" max="12298" width="5" customWidth="1"/>
    <col min="12299" max="12299" width="0.85546875" customWidth="1"/>
    <col min="12300" max="12300" width="1.42578125" customWidth="1"/>
    <col min="12538" max="12538" width="2.28515625" customWidth="1"/>
    <col min="12539" max="12539" width="0" hidden="1" customWidth="1"/>
    <col min="12540" max="12540" width="11.7109375" customWidth="1"/>
    <col min="12541" max="12541" width="19.42578125" customWidth="1"/>
    <col min="12542" max="12542" width="8.5703125" customWidth="1"/>
    <col min="12543" max="12543" width="1.28515625" customWidth="1"/>
    <col min="12544" max="12544" width="6.7109375" customWidth="1"/>
    <col min="12545" max="12545" width="11.140625" customWidth="1"/>
    <col min="12546" max="12546" width="7.5703125" customWidth="1"/>
    <col min="12547" max="12547" width="7" customWidth="1"/>
    <col min="12548" max="12548" width="6.5703125" customWidth="1"/>
    <col min="12549" max="12549" width="9.28515625" customWidth="1"/>
    <col min="12550" max="12550" width="7.42578125" customWidth="1"/>
    <col min="12551" max="12551" width="11.140625" customWidth="1"/>
    <col min="12552" max="12552" width="14.85546875" customWidth="1"/>
    <col min="12553" max="12553" width="18.5703125" customWidth="1"/>
    <col min="12554" max="12554" width="5" customWidth="1"/>
    <col min="12555" max="12555" width="0.85546875" customWidth="1"/>
    <col min="12556" max="12556" width="1.42578125" customWidth="1"/>
    <col min="12794" max="12794" width="2.28515625" customWidth="1"/>
    <col min="12795" max="12795" width="0" hidden="1" customWidth="1"/>
    <col min="12796" max="12796" width="11.7109375" customWidth="1"/>
    <col min="12797" max="12797" width="19.42578125" customWidth="1"/>
    <col min="12798" max="12798" width="8.5703125" customWidth="1"/>
    <col min="12799" max="12799" width="1.28515625" customWidth="1"/>
    <col min="12800" max="12800" width="6.7109375" customWidth="1"/>
    <col min="12801" max="12801" width="11.140625" customWidth="1"/>
    <col min="12802" max="12802" width="7.5703125" customWidth="1"/>
    <col min="12803" max="12803" width="7" customWidth="1"/>
    <col min="12804" max="12804" width="6.5703125" customWidth="1"/>
    <col min="12805" max="12805" width="9.28515625" customWidth="1"/>
    <col min="12806" max="12806" width="7.42578125" customWidth="1"/>
    <col min="12807" max="12807" width="11.140625" customWidth="1"/>
    <col min="12808" max="12808" width="14.85546875" customWidth="1"/>
    <col min="12809" max="12809" width="18.5703125" customWidth="1"/>
    <col min="12810" max="12810" width="5" customWidth="1"/>
    <col min="12811" max="12811" width="0.85546875" customWidth="1"/>
    <col min="12812" max="12812" width="1.42578125" customWidth="1"/>
    <col min="13050" max="13050" width="2.28515625" customWidth="1"/>
    <col min="13051" max="13051" width="0" hidden="1" customWidth="1"/>
    <col min="13052" max="13052" width="11.7109375" customWidth="1"/>
    <col min="13053" max="13053" width="19.42578125" customWidth="1"/>
    <col min="13054" max="13054" width="8.5703125" customWidth="1"/>
    <col min="13055" max="13055" width="1.28515625" customWidth="1"/>
    <col min="13056" max="13056" width="6.7109375" customWidth="1"/>
    <col min="13057" max="13057" width="11.140625" customWidth="1"/>
    <col min="13058" max="13058" width="7.5703125" customWidth="1"/>
    <col min="13059" max="13059" width="7" customWidth="1"/>
    <col min="13060" max="13060" width="6.5703125" customWidth="1"/>
    <col min="13061" max="13061" width="9.28515625" customWidth="1"/>
    <col min="13062" max="13062" width="7.42578125" customWidth="1"/>
    <col min="13063" max="13063" width="11.140625" customWidth="1"/>
    <col min="13064" max="13064" width="14.85546875" customWidth="1"/>
    <col min="13065" max="13065" width="18.5703125" customWidth="1"/>
    <col min="13066" max="13066" width="5" customWidth="1"/>
    <col min="13067" max="13067" width="0.85546875" customWidth="1"/>
    <col min="13068" max="13068" width="1.42578125" customWidth="1"/>
    <col min="13306" max="13306" width="2.28515625" customWidth="1"/>
    <col min="13307" max="13307" width="0" hidden="1" customWidth="1"/>
    <col min="13308" max="13308" width="11.7109375" customWidth="1"/>
    <col min="13309" max="13309" width="19.42578125" customWidth="1"/>
    <col min="13310" max="13310" width="8.5703125" customWidth="1"/>
    <col min="13311" max="13311" width="1.28515625" customWidth="1"/>
    <col min="13312" max="13312" width="6.7109375" customWidth="1"/>
    <col min="13313" max="13313" width="11.140625" customWidth="1"/>
    <col min="13314" max="13314" width="7.5703125" customWidth="1"/>
    <col min="13315" max="13315" width="7" customWidth="1"/>
    <col min="13316" max="13316" width="6.5703125" customWidth="1"/>
    <col min="13317" max="13317" width="9.28515625" customWidth="1"/>
    <col min="13318" max="13318" width="7.42578125" customWidth="1"/>
    <col min="13319" max="13319" width="11.140625" customWidth="1"/>
    <col min="13320" max="13320" width="14.85546875" customWidth="1"/>
    <col min="13321" max="13321" width="18.5703125" customWidth="1"/>
    <col min="13322" max="13322" width="5" customWidth="1"/>
    <col min="13323" max="13323" width="0.85546875" customWidth="1"/>
    <col min="13324" max="13324" width="1.42578125" customWidth="1"/>
    <col min="13562" max="13562" width="2.28515625" customWidth="1"/>
    <col min="13563" max="13563" width="0" hidden="1" customWidth="1"/>
    <col min="13564" max="13564" width="11.7109375" customWidth="1"/>
    <col min="13565" max="13565" width="19.42578125" customWidth="1"/>
    <col min="13566" max="13566" width="8.5703125" customWidth="1"/>
    <col min="13567" max="13567" width="1.28515625" customWidth="1"/>
    <col min="13568" max="13568" width="6.7109375" customWidth="1"/>
    <col min="13569" max="13569" width="11.140625" customWidth="1"/>
    <col min="13570" max="13570" width="7.5703125" customWidth="1"/>
    <col min="13571" max="13571" width="7" customWidth="1"/>
    <col min="13572" max="13572" width="6.5703125" customWidth="1"/>
    <col min="13573" max="13573" width="9.28515625" customWidth="1"/>
    <col min="13574" max="13574" width="7.42578125" customWidth="1"/>
    <col min="13575" max="13575" width="11.140625" customWidth="1"/>
    <col min="13576" max="13576" width="14.85546875" customWidth="1"/>
    <col min="13577" max="13577" width="18.5703125" customWidth="1"/>
    <col min="13578" max="13578" width="5" customWidth="1"/>
    <col min="13579" max="13579" width="0.85546875" customWidth="1"/>
    <col min="13580" max="13580" width="1.42578125" customWidth="1"/>
    <col min="13818" max="13818" width="2.28515625" customWidth="1"/>
    <col min="13819" max="13819" width="0" hidden="1" customWidth="1"/>
    <col min="13820" max="13820" width="11.7109375" customWidth="1"/>
    <col min="13821" max="13821" width="19.42578125" customWidth="1"/>
    <col min="13822" max="13822" width="8.5703125" customWidth="1"/>
    <col min="13823" max="13823" width="1.28515625" customWidth="1"/>
    <col min="13824" max="13824" width="6.7109375" customWidth="1"/>
    <col min="13825" max="13825" width="11.140625" customWidth="1"/>
    <col min="13826" max="13826" width="7.5703125" customWidth="1"/>
    <col min="13827" max="13827" width="7" customWidth="1"/>
    <col min="13828" max="13828" width="6.5703125" customWidth="1"/>
    <col min="13829" max="13829" width="9.28515625" customWidth="1"/>
    <col min="13830" max="13830" width="7.42578125" customWidth="1"/>
    <col min="13831" max="13831" width="11.140625" customWidth="1"/>
    <col min="13832" max="13832" width="14.85546875" customWidth="1"/>
    <col min="13833" max="13833" width="18.5703125" customWidth="1"/>
    <col min="13834" max="13834" width="5" customWidth="1"/>
    <col min="13835" max="13835" width="0.85546875" customWidth="1"/>
    <col min="13836" max="13836" width="1.42578125" customWidth="1"/>
    <col min="14074" max="14074" width="2.28515625" customWidth="1"/>
    <col min="14075" max="14075" width="0" hidden="1" customWidth="1"/>
    <col min="14076" max="14076" width="11.7109375" customWidth="1"/>
    <col min="14077" max="14077" width="19.42578125" customWidth="1"/>
    <col min="14078" max="14078" width="8.5703125" customWidth="1"/>
    <col min="14079" max="14079" width="1.28515625" customWidth="1"/>
    <col min="14080" max="14080" width="6.7109375" customWidth="1"/>
    <col min="14081" max="14081" width="11.140625" customWidth="1"/>
    <col min="14082" max="14082" width="7.5703125" customWidth="1"/>
    <col min="14083" max="14083" width="7" customWidth="1"/>
    <col min="14084" max="14084" width="6.5703125" customWidth="1"/>
    <col min="14085" max="14085" width="9.28515625" customWidth="1"/>
    <col min="14086" max="14086" width="7.42578125" customWidth="1"/>
    <col min="14087" max="14087" width="11.140625" customWidth="1"/>
    <col min="14088" max="14088" width="14.85546875" customWidth="1"/>
    <col min="14089" max="14089" width="18.5703125" customWidth="1"/>
    <col min="14090" max="14090" width="5" customWidth="1"/>
    <col min="14091" max="14091" width="0.85546875" customWidth="1"/>
    <col min="14092" max="14092" width="1.42578125" customWidth="1"/>
    <col min="14330" max="14330" width="2.28515625" customWidth="1"/>
    <col min="14331" max="14331" width="0" hidden="1" customWidth="1"/>
    <col min="14332" max="14332" width="11.7109375" customWidth="1"/>
    <col min="14333" max="14333" width="19.42578125" customWidth="1"/>
    <col min="14334" max="14334" width="8.5703125" customWidth="1"/>
    <col min="14335" max="14335" width="1.28515625" customWidth="1"/>
    <col min="14336" max="14336" width="6.7109375" customWidth="1"/>
    <col min="14337" max="14337" width="11.140625" customWidth="1"/>
    <col min="14338" max="14338" width="7.5703125" customWidth="1"/>
    <col min="14339" max="14339" width="7" customWidth="1"/>
    <col min="14340" max="14340" width="6.5703125" customWidth="1"/>
    <col min="14341" max="14341" width="9.28515625" customWidth="1"/>
    <col min="14342" max="14342" width="7.42578125" customWidth="1"/>
    <col min="14343" max="14343" width="11.140625" customWidth="1"/>
    <col min="14344" max="14344" width="14.85546875" customWidth="1"/>
    <col min="14345" max="14345" width="18.5703125" customWidth="1"/>
    <col min="14346" max="14346" width="5" customWidth="1"/>
    <col min="14347" max="14347" width="0.85546875" customWidth="1"/>
    <col min="14348" max="14348" width="1.42578125" customWidth="1"/>
    <col min="14586" max="14586" width="2.28515625" customWidth="1"/>
    <col min="14587" max="14587" width="0" hidden="1" customWidth="1"/>
    <col min="14588" max="14588" width="11.7109375" customWidth="1"/>
    <col min="14589" max="14589" width="19.42578125" customWidth="1"/>
    <col min="14590" max="14590" width="8.5703125" customWidth="1"/>
    <col min="14591" max="14591" width="1.28515625" customWidth="1"/>
    <col min="14592" max="14592" width="6.7109375" customWidth="1"/>
    <col min="14593" max="14593" width="11.140625" customWidth="1"/>
    <col min="14594" max="14594" width="7.5703125" customWidth="1"/>
    <col min="14595" max="14595" width="7" customWidth="1"/>
    <col min="14596" max="14596" width="6.5703125" customWidth="1"/>
    <col min="14597" max="14597" width="9.28515625" customWidth="1"/>
    <col min="14598" max="14598" width="7.42578125" customWidth="1"/>
    <col min="14599" max="14599" width="11.140625" customWidth="1"/>
    <col min="14600" max="14600" width="14.85546875" customWidth="1"/>
    <col min="14601" max="14601" width="18.5703125" customWidth="1"/>
    <col min="14602" max="14602" width="5" customWidth="1"/>
    <col min="14603" max="14603" width="0.85546875" customWidth="1"/>
    <col min="14604" max="14604" width="1.42578125" customWidth="1"/>
    <col min="14842" max="14842" width="2.28515625" customWidth="1"/>
    <col min="14843" max="14843" width="0" hidden="1" customWidth="1"/>
    <col min="14844" max="14844" width="11.7109375" customWidth="1"/>
    <col min="14845" max="14845" width="19.42578125" customWidth="1"/>
    <col min="14846" max="14846" width="8.5703125" customWidth="1"/>
    <col min="14847" max="14847" width="1.28515625" customWidth="1"/>
    <col min="14848" max="14848" width="6.7109375" customWidth="1"/>
    <col min="14849" max="14849" width="11.140625" customWidth="1"/>
    <col min="14850" max="14850" width="7.5703125" customWidth="1"/>
    <col min="14851" max="14851" width="7" customWidth="1"/>
    <col min="14852" max="14852" width="6.5703125" customWidth="1"/>
    <col min="14853" max="14853" width="9.28515625" customWidth="1"/>
    <col min="14854" max="14854" width="7.42578125" customWidth="1"/>
    <col min="14855" max="14855" width="11.140625" customWidth="1"/>
    <col min="14856" max="14856" width="14.85546875" customWidth="1"/>
    <col min="14857" max="14857" width="18.5703125" customWidth="1"/>
    <col min="14858" max="14858" width="5" customWidth="1"/>
    <col min="14859" max="14859" width="0.85546875" customWidth="1"/>
    <col min="14860" max="14860" width="1.42578125" customWidth="1"/>
    <col min="15098" max="15098" width="2.28515625" customWidth="1"/>
    <col min="15099" max="15099" width="0" hidden="1" customWidth="1"/>
    <col min="15100" max="15100" width="11.7109375" customWidth="1"/>
    <col min="15101" max="15101" width="19.42578125" customWidth="1"/>
    <col min="15102" max="15102" width="8.5703125" customWidth="1"/>
    <col min="15103" max="15103" width="1.28515625" customWidth="1"/>
    <col min="15104" max="15104" width="6.7109375" customWidth="1"/>
    <col min="15105" max="15105" width="11.140625" customWidth="1"/>
    <col min="15106" max="15106" width="7.5703125" customWidth="1"/>
    <col min="15107" max="15107" width="7" customWidth="1"/>
    <col min="15108" max="15108" width="6.5703125" customWidth="1"/>
    <col min="15109" max="15109" width="9.28515625" customWidth="1"/>
    <col min="15110" max="15110" width="7.42578125" customWidth="1"/>
    <col min="15111" max="15111" width="11.140625" customWidth="1"/>
    <col min="15112" max="15112" width="14.85546875" customWidth="1"/>
    <col min="15113" max="15113" width="18.5703125" customWidth="1"/>
    <col min="15114" max="15114" width="5" customWidth="1"/>
    <col min="15115" max="15115" width="0.85546875" customWidth="1"/>
    <col min="15116" max="15116" width="1.42578125" customWidth="1"/>
    <col min="15354" max="15354" width="2.28515625" customWidth="1"/>
    <col min="15355" max="15355" width="0" hidden="1" customWidth="1"/>
    <col min="15356" max="15356" width="11.7109375" customWidth="1"/>
    <col min="15357" max="15357" width="19.42578125" customWidth="1"/>
    <col min="15358" max="15358" width="8.5703125" customWidth="1"/>
    <col min="15359" max="15359" width="1.28515625" customWidth="1"/>
    <col min="15360" max="15360" width="6.7109375" customWidth="1"/>
    <col min="15361" max="15361" width="11.140625" customWidth="1"/>
    <col min="15362" max="15362" width="7.5703125" customWidth="1"/>
    <col min="15363" max="15363" width="7" customWidth="1"/>
    <col min="15364" max="15364" width="6.5703125" customWidth="1"/>
    <col min="15365" max="15365" width="9.28515625" customWidth="1"/>
    <col min="15366" max="15366" width="7.42578125" customWidth="1"/>
    <col min="15367" max="15367" width="11.140625" customWidth="1"/>
    <col min="15368" max="15368" width="14.85546875" customWidth="1"/>
    <col min="15369" max="15369" width="18.5703125" customWidth="1"/>
    <col min="15370" max="15370" width="5" customWidth="1"/>
    <col min="15371" max="15371" width="0.85546875" customWidth="1"/>
    <col min="15372" max="15372" width="1.42578125" customWidth="1"/>
    <col min="15610" max="15610" width="2.28515625" customWidth="1"/>
    <col min="15611" max="15611" width="0" hidden="1" customWidth="1"/>
    <col min="15612" max="15612" width="11.7109375" customWidth="1"/>
    <col min="15613" max="15613" width="19.42578125" customWidth="1"/>
    <col min="15614" max="15614" width="8.5703125" customWidth="1"/>
    <col min="15615" max="15615" width="1.28515625" customWidth="1"/>
    <col min="15616" max="15616" width="6.7109375" customWidth="1"/>
    <col min="15617" max="15617" width="11.140625" customWidth="1"/>
    <col min="15618" max="15618" width="7.5703125" customWidth="1"/>
    <col min="15619" max="15619" width="7" customWidth="1"/>
    <col min="15620" max="15620" width="6.5703125" customWidth="1"/>
    <col min="15621" max="15621" width="9.28515625" customWidth="1"/>
    <col min="15622" max="15622" width="7.42578125" customWidth="1"/>
    <col min="15623" max="15623" width="11.140625" customWidth="1"/>
    <col min="15624" max="15624" width="14.85546875" customWidth="1"/>
    <col min="15625" max="15625" width="18.5703125" customWidth="1"/>
    <col min="15626" max="15626" width="5" customWidth="1"/>
    <col min="15627" max="15627" width="0.85546875" customWidth="1"/>
    <col min="15628" max="15628" width="1.42578125" customWidth="1"/>
    <col min="15866" max="15866" width="2.28515625" customWidth="1"/>
    <col min="15867" max="15867" width="0" hidden="1" customWidth="1"/>
    <col min="15868" max="15868" width="11.7109375" customWidth="1"/>
    <col min="15869" max="15869" width="19.42578125" customWidth="1"/>
    <col min="15870" max="15870" width="8.5703125" customWidth="1"/>
    <col min="15871" max="15871" width="1.28515625" customWidth="1"/>
    <col min="15872" max="15872" width="6.7109375" customWidth="1"/>
    <col min="15873" max="15873" width="11.140625" customWidth="1"/>
    <col min="15874" max="15874" width="7.5703125" customWidth="1"/>
    <col min="15875" max="15875" width="7" customWidth="1"/>
    <col min="15876" max="15876" width="6.5703125" customWidth="1"/>
    <col min="15877" max="15877" width="9.28515625" customWidth="1"/>
    <col min="15878" max="15878" width="7.42578125" customWidth="1"/>
    <col min="15879" max="15879" width="11.140625" customWidth="1"/>
    <col min="15880" max="15880" width="14.85546875" customWidth="1"/>
    <col min="15881" max="15881" width="18.5703125" customWidth="1"/>
    <col min="15882" max="15882" width="5" customWidth="1"/>
    <col min="15883" max="15883" width="0.85546875" customWidth="1"/>
    <col min="15884" max="15884" width="1.42578125" customWidth="1"/>
    <col min="16122" max="16122" width="2.28515625" customWidth="1"/>
    <col min="16123" max="16123" width="0" hidden="1" customWidth="1"/>
    <col min="16124" max="16124" width="11.7109375" customWidth="1"/>
    <col min="16125" max="16125" width="19.42578125" customWidth="1"/>
    <col min="16126" max="16126" width="8.5703125" customWidth="1"/>
    <col min="16127" max="16127" width="1.28515625" customWidth="1"/>
    <col min="16128" max="16128" width="6.7109375" customWidth="1"/>
    <col min="16129" max="16129" width="11.140625" customWidth="1"/>
    <col min="16130" max="16130" width="7.5703125" customWidth="1"/>
    <col min="16131" max="16131" width="7" customWidth="1"/>
    <col min="16132" max="16132" width="6.5703125" customWidth="1"/>
    <col min="16133" max="16133" width="9.28515625" customWidth="1"/>
    <col min="16134" max="16134" width="7.42578125" customWidth="1"/>
    <col min="16135" max="16135" width="11.140625" customWidth="1"/>
    <col min="16136" max="16136" width="14.85546875" customWidth="1"/>
    <col min="16137" max="16137" width="18.5703125" customWidth="1"/>
    <col min="16138" max="16138" width="5" customWidth="1"/>
    <col min="16139" max="16139" width="0.85546875" customWidth="1"/>
    <col min="16140" max="16140" width="1.42578125" customWidth="1"/>
  </cols>
  <sheetData>
    <row r="1" spans="2:10" ht="8.1" customHeight="1" x14ac:dyDescent="0.25"/>
    <row r="2" spans="2:10" ht="12.4" customHeight="1" x14ac:dyDescent="0.25">
      <c r="C2" s="200"/>
      <c r="D2" s="201"/>
      <c r="E2" s="201"/>
      <c r="F2" s="201"/>
      <c r="G2" s="201"/>
      <c r="H2" s="201"/>
      <c r="I2" s="202"/>
    </row>
    <row r="3" spans="2:10" ht="17.100000000000001" customHeight="1" x14ac:dyDescent="0.25">
      <c r="C3" s="320" t="s">
        <v>169</v>
      </c>
      <c r="D3" s="321"/>
      <c r="E3" s="321"/>
      <c r="F3" s="321"/>
      <c r="G3" s="321"/>
      <c r="I3" s="203"/>
    </row>
    <row r="4" spans="2:10" ht="5.0999999999999996" customHeight="1" x14ac:dyDescent="0.25">
      <c r="C4" s="204"/>
      <c r="I4" s="203"/>
    </row>
    <row r="5" spans="2:10" ht="17.100000000000001" customHeight="1" x14ac:dyDescent="0.25">
      <c r="C5" s="320" t="s">
        <v>170</v>
      </c>
      <c r="D5" s="321"/>
      <c r="E5" s="321"/>
      <c r="F5" s="321"/>
      <c r="G5" s="321"/>
      <c r="H5" s="321"/>
      <c r="I5" s="203"/>
    </row>
    <row r="6" spans="2:10" ht="3.95" customHeight="1" x14ac:dyDescent="0.25">
      <c r="C6" s="204"/>
      <c r="I6" s="203"/>
    </row>
    <row r="7" spans="2:10" ht="17.100000000000001" customHeight="1" x14ac:dyDescent="0.25">
      <c r="C7" s="326" t="s">
        <v>236</v>
      </c>
      <c r="D7" s="327"/>
      <c r="E7" s="327"/>
      <c r="F7" s="327"/>
      <c r="G7" s="327"/>
      <c r="H7" s="327"/>
      <c r="I7" s="203"/>
    </row>
    <row r="8" spans="2:10" ht="4.5" customHeight="1" x14ac:dyDescent="0.25">
      <c r="C8" s="328"/>
      <c r="D8" s="329"/>
      <c r="E8" s="329"/>
      <c r="F8" s="329"/>
      <c r="G8" s="329"/>
      <c r="H8" s="329"/>
      <c r="I8" s="207"/>
    </row>
    <row r="9" spans="2:10" ht="15.2" customHeight="1" x14ac:dyDescent="0.25"/>
    <row r="10" spans="2:10" ht="45.6" customHeight="1" x14ac:dyDescent="0.25">
      <c r="B10" s="318" t="s">
        <v>172</v>
      </c>
      <c r="C10" s="319"/>
      <c r="D10" s="319"/>
      <c r="E10" s="319"/>
      <c r="F10" s="319"/>
      <c r="G10" s="319"/>
      <c r="H10" s="319"/>
      <c r="I10" s="319"/>
      <c r="J10" s="319"/>
    </row>
    <row r="11" spans="2:10" ht="15" customHeight="1" x14ac:dyDescent="0.25">
      <c r="B11" s="313" t="s">
        <v>173</v>
      </c>
      <c r="C11" s="314"/>
      <c r="D11" s="313" t="s">
        <v>174</v>
      </c>
      <c r="E11" s="314"/>
      <c r="F11" s="313" t="s">
        <v>175</v>
      </c>
      <c r="G11" s="314"/>
      <c r="H11" s="209" t="s">
        <v>176</v>
      </c>
      <c r="I11" s="313" t="s">
        <v>177</v>
      </c>
      <c r="J11" s="314"/>
    </row>
    <row r="12" spans="2:10" ht="15" customHeight="1" x14ac:dyDescent="0.25">
      <c r="B12" s="315">
        <v>1</v>
      </c>
      <c r="C12" s="314"/>
      <c r="D12" s="315" t="s">
        <v>178</v>
      </c>
      <c r="E12" s="314"/>
      <c r="F12" s="317">
        <v>177311.05</v>
      </c>
      <c r="G12" s="314"/>
      <c r="H12" s="210" t="s">
        <v>179</v>
      </c>
      <c r="I12" s="315" t="s">
        <v>237</v>
      </c>
      <c r="J12" s="314"/>
    </row>
    <row r="13" spans="2:10" ht="15" customHeight="1" x14ac:dyDescent="0.25">
      <c r="B13" s="315">
        <v>2</v>
      </c>
      <c r="C13" s="314"/>
      <c r="D13" s="315" t="s">
        <v>181</v>
      </c>
      <c r="E13" s="314"/>
      <c r="F13" s="317">
        <v>176101.8</v>
      </c>
      <c r="G13" s="314"/>
      <c r="H13" s="210" t="s">
        <v>182</v>
      </c>
      <c r="I13" s="315" t="s">
        <v>237</v>
      </c>
      <c r="J13" s="314"/>
    </row>
    <row r="14" spans="2:10" ht="15" customHeight="1" x14ac:dyDescent="0.25">
      <c r="B14" s="315">
        <v>3</v>
      </c>
      <c r="C14" s="314"/>
      <c r="D14" s="315" t="s">
        <v>183</v>
      </c>
      <c r="E14" s="314"/>
      <c r="F14" s="317">
        <v>180330.84</v>
      </c>
      <c r="G14" s="314"/>
      <c r="H14" s="210" t="s">
        <v>184</v>
      </c>
      <c r="I14" s="315" t="s">
        <v>237</v>
      </c>
      <c r="J14" s="314"/>
    </row>
    <row r="15" spans="2:10" x14ac:dyDescent="0.25">
      <c r="B15" s="313"/>
      <c r="C15" s="314"/>
      <c r="D15" s="315" t="s">
        <v>185</v>
      </c>
      <c r="E15" s="314"/>
      <c r="F15" s="316">
        <v>533743.68999999994</v>
      </c>
      <c r="G15" s="314"/>
      <c r="H15" s="209"/>
      <c r="I15" s="313"/>
      <c r="J15" s="314"/>
    </row>
    <row r="16" spans="2:10" ht="45.6" customHeight="1" x14ac:dyDescent="0.25">
      <c r="B16" s="318" t="s">
        <v>238</v>
      </c>
      <c r="C16" s="319"/>
      <c r="D16" s="319"/>
      <c r="E16" s="319"/>
      <c r="F16" s="319"/>
      <c r="G16" s="319"/>
      <c r="H16" s="319"/>
      <c r="I16" s="319"/>
      <c r="J16" s="319"/>
    </row>
    <row r="17" spans="2:10" ht="15" customHeight="1" x14ac:dyDescent="0.25">
      <c r="B17" s="313" t="s">
        <v>173</v>
      </c>
      <c r="C17" s="314"/>
      <c r="D17" s="313" t="s">
        <v>174</v>
      </c>
      <c r="E17" s="314"/>
      <c r="F17" s="313" t="s">
        <v>175</v>
      </c>
      <c r="G17" s="314"/>
      <c r="H17" s="209" t="s">
        <v>176</v>
      </c>
      <c r="I17" s="313" t="s">
        <v>177</v>
      </c>
      <c r="J17" s="314"/>
    </row>
    <row r="18" spans="2:10" ht="15" customHeight="1" x14ac:dyDescent="0.25">
      <c r="B18" s="315">
        <v>1</v>
      </c>
      <c r="C18" s="314"/>
      <c r="D18" s="315" t="s">
        <v>239</v>
      </c>
      <c r="E18" s="314"/>
      <c r="F18" s="317">
        <v>6810.59</v>
      </c>
      <c r="G18" s="314"/>
      <c r="H18" s="210" t="s">
        <v>179</v>
      </c>
      <c r="I18" s="315" t="s">
        <v>240</v>
      </c>
      <c r="J18" s="314"/>
    </row>
    <row r="19" spans="2:10" ht="15" customHeight="1" x14ac:dyDescent="0.25">
      <c r="B19" s="315">
        <v>2</v>
      </c>
      <c r="C19" s="314"/>
      <c r="D19" s="315" t="s">
        <v>239</v>
      </c>
      <c r="E19" s="314"/>
      <c r="F19" s="317">
        <v>4946.57</v>
      </c>
      <c r="G19" s="314"/>
      <c r="H19" s="210" t="s">
        <v>189</v>
      </c>
      <c r="I19" s="315" t="s">
        <v>240</v>
      </c>
      <c r="J19" s="314"/>
    </row>
    <row r="20" spans="2:10" ht="15" customHeight="1" x14ac:dyDescent="0.25">
      <c r="B20" s="315">
        <v>3</v>
      </c>
      <c r="C20" s="314"/>
      <c r="D20" s="315" t="s">
        <v>239</v>
      </c>
      <c r="E20" s="314"/>
      <c r="F20" s="317">
        <v>4430.17</v>
      </c>
      <c r="G20" s="314"/>
      <c r="H20" s="210" t="s">
        <v>233</v>
      </c>
      <c r="I20" s="315" t="s">
        <v>240</v>
      </c>
      <c r="J20" s="314"/>
    </row>
    <row r="21" spans="2:10" x14ac:dyDescent="0.25">
      <c r="B21" s="313"/>
      <c r="C21" s="314"/>
      <c r="D21" s="315" t="s">
        <v>185</v>
      </c>
      <c r="E21" s="314"/>
      <c r="F21" s="316">
        <v>16187.33</v>
      </c>
      <c r="G21" s="314"/>
      <c r="H21" s="209"/>
      <c r="I21" s="313"/>
      <c r="J21" s="314"/>
    </row>
    <row r="22" spans="2:10" ht="45.6" customHeight="1" x14ac:dyDescent="0.25">
      <c r="B22" s="318" t="s">
        <v>241</v>
      </c>
      <c r="C22" s="319"/>
      <c r="D22" s="319"/>
      <c r="E22" s="319"/>
      <c r="F22" s="319"/>
      <c r="G22" s="319"/>
      <c r="H22" s="319"/>
      <c r="I22" s="319"/>
      <c r="J22" s="319"/>
    </row>
    <row r="23" spans="2:10" ht="15" customHeight="1" x14ac:dyDescent="0.25">
      <c r="B23" s="313" t="s">
        <v>173</v>
      </c>
      <c r="C23" s="314"/>
      <c r="D23" s="313" t="s">
        <v>174</v>
      </c>
      <c r="E23" s="314"/>
      <c r="F23" s="313" t="s">
        <v>175</v>
      </c>
      <c r="G23" s="314"/>
      <c r="H23" s="209" t="s">
        <v>176</v>
      </c>
      <c r="I23" s="313" t="s">
        <v>177</v>
      </c>
      <c r="J23" s="314"/>
    </row>
    <row r="24" spans="2:10" ht="15" customHeight="1" x14ac:dyDescent="0.25">
      <c r="B24" s="315">
        <v>1</v>
      </c>
      <c r="C24" s="314"/>
      <c r="D24" s="315" t="s">
        <v>79</v>
      </c>
      <c r="E24" s="314"/>
      <c r="F24" s="317">
        <v>408.24</v>
      </c>
      <c r="G24" s="314"/>
      <c r="H24" s="210" t="s">
        <v>195</v>
      </c>
      <c r="I24" s="315" t="s">
        <v>242</v>
      </c>
      <c r="J24" s="314"/>
    </row>
    <row r="25" spans="2:10" ht="15" customHeight="1" x14ac:dyDescent="0.25">
      <c r="B25" s="315">
        <v>2</v>
      </c>
      <c r="C25" s="314"/>
      <c r="D25" s="315" t="s">
        <v>79</v>
      </c>
      <c r="E25" s="314"/>
      <c r="F25" s="317">
        <v>269.14</v>
      </c>
      <c r="G25" s="314"/>
      <c r="H25" s="210" t="s">
        <v>243</v>
      </c>
      <c r="I25" s="315" t="s">
        <v>242</v>
      </c>
      <c r="J25" s="314"/>
    </row>
    <row r="26" spans="2:10" x14ac:dyDescent="0.25">
      <c r="B26" s="313"/>
      <c r="C26" s="314"/>
      <c r="D26" s="315" t="s">
        <v>185</v>
      </c>
      <c r="E26" s="314"/>
      <c r="F26" s="316">
        <v>677.38</v>
      </c>
      <c r="G26" s="314"/>
      <c r="H26" s="209"/>
      <c r="I26" s="313"/>
      <c r="J26" s="314"/>
    </row>
    <row r="27" spans="2:10" ht="45.6" customHeight="1" x14ac:dyDescent="0.25">
      <c r="B27" s="318" t="s">
        <v>244</v>
      </c>
      <c r="C27" s="319"/>
      <c r="D27" s="319"/>
      <c r="E27" s="319"/>
      <c r="F27" s="319"/>
      <c r="G27" s="319"/>
      <c r="H27" s="319"/>
      <c r="I27" s="319"/>
      <c r="J27" s="319"/>
    </row>
    <row r="28" spans="2:10" ht="15" customHeight="1" x14ac:dyDescent="0.25">
      <c r="B28" s="313" t="s">
        <v>173</v>
      </c>
      <c r="C28" s="314"/>
      <c r="D28" s="313" t="s">
        <v>174</v>
      </c>
      <c r="E28" s="314"/>
      <c r="F28" s="313" t="s">
        <v>175</v>
      </c>
      <c r="G28" s="314"/>
      <c r="H28" s="209" t="s">
        <v>176</v>
      </c>
      <c r="I28" s="313" t="s">
        <v>177</v>
      </c>
      <c r="J28" s="314"/>
    </row>
    <row r="29" spans="2:10" ht="15" customHeight="1" x14ac:dyDescent="0.25">
      <c r="B29" s="315">
        <v>1</v>
      </c>
      <c r="C29" s="314"/>
      <c r="D29" s="315" t="s">
        <v>80</v>
      </c>
      <c r="E29" s="314"/>
      <c r="F29" s="317">
        <v>408.24</v>
      </c>
      <c r="G29" s="314"/>
      <c r="H29" s="210" t="s">
        <v>179</v>
      </c>
      <c r="I29" s="315" t="s">
        <v>245</v>
      </c>
      <c r="J29" s="314"/>
    </row>
    <row r="30" spans="2:10" ht="15" customHeight="1" x14ac:dyDescent="0.25">
      <c r="B30" s="315">
        <v>2</v>
      </c>
      <c r="C30" s="314"/>
      <c r="D30" s="315" t="s">
        <v>80</v>
      </c>
      <c r="E30" s="314"/>
      <c r="F30" s="317">
        <v>244.94</v>
      </c>
      <c r="G30" s="314"/>
      <c r="H30" s="210" t="s">
        <v>189</v>
      </c>
      <c r="I30" s="315" t="s">
        <v>245</v>
      </c>
      <c r="J30" s="314"/>
    </row>
    <row r="31" spans="2:10" ht="15" customHeight="1" x14ac:dyDescent="0.25">
      <c r="B31" s="315">
        <v>3</v>
      </c>
      <c r="C31" s="314"/>
      <c r="D31" s="315" t="s">
        <v>80</v>
      </c>
      <c r="E31" s="314"/>
      <c r="F31" s="317">
        <v>163.30000000000001</v>
      </c>
      <c r="G31" s="314"/>
      <c r="H31" s="210" t="s">
        <v>233</v>
      </c>
      <c r="I31" s="315" t="s">
        <v>245</v>
      </c>
      <c r="J31" s="314"/>
    </row>
    <row r="32" spans="2:10" x14ac:dyDescent="0.25">
      <c r="B32" s="313"/>
      <c r="C32" s="314"/>
      <c r="D32" s="315" t="s">
        <v>185</v>
      </c>
      <c r="E32" s="314"/>
      <c r="F32" s="316">
        <v>816.48</v>
      </c>
      <c r="G32" s="314"/>
      <c r="H32" s="209"/>
      <c r="I32" s="313"/>
      <c r="J32" s="314"/>
    </row>
    <row r="33" spans="1:10" ht="45.6" customHeight="1" x14ac:dyDescent="0.25">
      <c r="B33" s="318" t="s">
        <v>246</v>
      </c>
      <c r="C33" s="319"/>
      <c r="D33" s="319"/>
      <c r="E33" s="319"/>
      <c r="F33" s="319"/>
      <c r="G33" s="319"/>
      <c r="H33" s="319"/>
      <c r="I33" s="319"/>
      <c r="J33" s="319"/>
    </row>
    <row r="34" spans="1:10" ht="15" customHeight="1" x14ac:dyDescent="0.25">
      <c r="A34" s="208"/>
      <c r="B34" s="313" t="s">
        <v>173</v>
      </c>
      <c r="C34" s="314"/>
      <c r="D34" s="313" t="s">
        <v>174</v>
      </c>
      <c r="E34" s="314"/>
      <c r="F34" s="313" t="s">
        <v>175</v>
      </c>
      <c r="G34" s="314"/>
      <c r="H34" s="209" t="s">
        <v>176</v>
      </c>
      <c r="I34" s="313" t="s">
        <v>177</v>
      </c>
      <c r="J34" s="314"/>
    </row>
    <row r="35" spans="1:10" ht="15" customHeight="1" x14ac:dyDescent="0.25">
      <c r="A35" s="208"/>
      <c r="B35" s="315">
        <v>1</v>
      </c>
      <c r="C35" s="314"/>
      <c r="D35" s="315" t="s">
        <v>247</v>
      </c>
      <c r="E35" s="314"/>
      <c r="F35" s="317">
        <v>10543.99</v>
      </c>
      <c r="G35" s="314"/>
      <c r="H35" s="210" t="s">
        <v>248</v>
      </c>
      <c r="I35" s="315" t="s">
        <v>249</v>
      </c>
      <c r="J35" s="314"/>
    </row>
    <row r="36" spans="1:10" ht="15" customHeight="1" x14ac:dyDescent="0.25">
      <c r="A36" s="208"/>
      <c r="B36" s="315">
        <v>2</v>
      </c>
      <c r="C36" s="314"/>
      <c r="D36" s="315" t="s">
        <v>247</v>
      </c>
      <c r="E36" s="314"/>
      <c r="F36" s="317">
        <v>13210.49</v>
      </c>
      <c r="G36" s="314"/>
      <c r="H36" s="210" t="s">
        <v>189</v>
      </c>
      <c r="I36" s="315" t="s">
        <v>249</v>
      </c>
      <c r="J36" s="314"/>
    </row>
    <row r="37" spans="1:10" ht="15" customHeight="1" x14ac:dyDescent="0.25">
      <c r="A37" s="208"/>
      <c r="B37" s="315">
        <v>3</v>
      </c>
      <c r="C37" s="314"/>
      <c r="D37" s="315" t="s">
        <v>247</v>
      </c>
      <c r="E37" s="314"/>
      <c r="F37" s="317">
        <v>11954.95</v>
      </c>
      <c r="G37" s="314"/>
      <c r="H37" s="210" t="s">
        <v>233</v>
      </c>
      <c r="I37" s="315" t="s">
        <v>249</v>
      </c>
      <c r="J37" s="314"/>
    </row>
    <row r="38" spans="1:10" x14ac:dyDescent="0.25">
      <c r="A38" s="208"/>
      <c r="B38" s="313"/>
      <c r="C38" s="314"/>
      <c r="D38" s="315" t="s">
        <v>185</v>
      </c>
      <c r="E38" s="314"/>
      <c r="F38" s="316">
        <v>35709.43</v>
      </c>
      <c r="G38" s="314"/>
      <c r="H38" s="209"/>
      <c r="I38" s="313"/>
      <c r="J38" s="314"/>
    </row>
    <row r="39" spans="1:10" ht="45.6" customHeight="1" x14ac:dyDescent="0.25">
      <c r="B39" s="318" t="s">
        <v>250</v>
      </c>
      <c r="C39" s="319"/>
      <c r="D39" s="319"/>
      <c r="E39" s="319"/>
      <c r="F39" s="319"/>
      <c r="G39" s="319"/>
      <c r="H39" s="319"/>
      <c r="I39" s="319"/>
      <c r="J39" s="319"/>
    </row>
    <row r="40" spans="1:10" ht="15" customHeight="1" x14ac:dyDescent="0.25">
      <c r="A40" s="208"/>
      <c r="B40" s="313" t="s">
        <v>173</v>
      </c>
      <c r="C40" s="314"/>
      <c r="D40" s="313" t="s">
        <v>174</v>
      </c>
      <c r="E40" s="314"/>
      <c r="F40" s="313" t="s">
        <v>175</v>
      </c>
      <c r="G40" s="314"/>
      <c r="H40" s="209" t="s">
        <v>176</v>
      </c>
      <c r="I40" s="313" t="s">
        <v>177</v>
      </c>
      <c r="J40" s="314"/>
    </row>
    <row r="41" spans="1:10" ht="15" customHeight="1" x14ac:dyDescent="0.25">
      <c r="A41" s="208"/>
      <c r="B41" s="315">
        <v>1</v>
      </c>
      <c r="C41" s="314"/>
      <c r="D41" s="315" t="s">
        <v>251</v>
      </c>
      <c r="E41" s="314"/>
      <c r="F41" s="317">
        <v>2119.6799999999998</v>
      </c>
      <c r="G41" s="314"/>
      <c r="H41" s="210" t="s">
        <v>179</v>
      </c>
      <c r="I41" s="315" t="s">
        <v>188</v>
      </c>
      <c r="J41" s="314"/>
    </row>
    <row r="42" spans="1:10" ht="15" customHeight="1" x14ac:dyDescent="0.25">
      <c r="A42" s="208"/>
      <c r="B42" s="315">
        <v>2</v>
      </c>
      <c r="C42" s="314"/>
      <c r="D42" s="315" t="s">
        <v>251</v>
      </c>
      <c r="E42" s="314"/>
      <c r="F42" s="317">
        <v>1803.54</v>
      </c>
      <c r="G42" s="314"/>
      <c r="H42" s="210" t="s">
        <v>189</v>
      </c>
      <c r="I42" s="315" t="s">
        <v>188</v>
      </c>
      <c r="J42" s="314"/>
    </row>
    <row r="43" spans="1:10" ht="15" customHeight="1" x14ac:dyDescent="0.25">
      <c r="A43" s="208"/>
      <c r="B43" s="315">
        <v>3</v>
      </c>
      <c r="C43" s="314"/>
      <c r="D43" s="315" t="s">
        <v>251</v>
      </c>
      <c r="E43" s="314"/>
      <c r="F43" s="317">
        <v>1800.5</v>
      </c>
      <c r="G43" s="314"/>
      <c r="H43" s="210" t="s">
        <v>192</v>
      </c>
      <c r="I43" s="315" t="s">
        <v>188</v>
      </c>
      <c r="J43" s="314"/>
    </row>
    <row r="44" spans="1:10" x14ac:dyDescent="0.25">
      <c r="A44" s="208"/>
      <c r="B44" s="313"/>
      <c r="C44" s="314"/>
      <c r="D44" s="315" t="s">
        <v>185</v>
      </c>
      <c r="E44" s="314"/>
      <c r="F44" s="316">
        <v>5723.7199999999993</v>
      </c>
      <c r="G44" s="314"/>
      <c r="H44" s="209"/>
      <c r="I44" s="313"/>
      <c r="J44" s="314"/>
    </row>
    <row r="45" spans="1:10" x14ac:dyDescent="0.25">
      <c r="A45" s="215"/>
      <c r="B45" s="216"/>
      <c r="C45" s="217"/>
      <c r="D45" s="218"/>
      <c r="E45" s="217"/>
      <c r="F45" s="219"/>
      <c r="G45" s="217"/>
      <c r="H45" s="216"/>
      <c r="I45" s="216"/>
      <c r="J45" s="217"/>
    </row>
    <row r="46" spans="1:10" ht="45.6" customHeight="1" x14ac:dyDescent="0.25">
      <c r="B46" s="318" t="s">
        <v>186</v>
      </c>
      <c r="C46" s="319"/>
      <c r="D46" s="319"/>
      <c r="E46" s="319"/>
      <c r="F46" s="319"/>
      <c r="G46" s="319"/>
      <c r="H46" s="319"/>
      <c r="I46" s="319"/>
      <c r="J46" s="319"/>
    </row>
    <row r="47" spans="1:10" ht="15" customHeight="1" x14ac:dyDescent="0.25">
      <c r="B47" s="313" t="s">
        <v>173</v>
      </c>
      <c r="C47" s="314"/>
      <c r="D47" s="313" t="s">
        <v>174</v>
      </c>
      <c r="E47" s="314"/>
      <c r="F47" s="313" t="s">
        <v>175</v>
      </c>
      <c r="G47" s="314"/>
      <c r="H47" s="209" t="s">
        <v>176</v>
      </c>
      <c r="I47" s="313" t="s">
        <v>177</v>
      </c>
      <c r="J47" s="314"/>
    </row>
    <row r="48" spans="1:10" ht="15" customHeight="1" x14ac:dyDescent="0.25">
      <c r="B48" s="315">
        <v>1</v>
      </c>
      <c r="C48" s="314"/>
      <c r="D48" s="315" t="s">
        <v>252</v>
      </c>
      <c r="E48" s="314"/>
      <c r="F48" s="317">
        <v>1556.34</v>
      </c>
      <c r="G48" s="314"/>
      <c r="H48" s="210" t="s">
        <v>179</v>
      </c>
      <c r="I48" s="315" t="s">
        <v>188</v>
      </c>
      <c r="J48" s="314"/>
    </row>
    <row r="49" spans="1:10" ht="15" customHeight="1" x14ac:dyDescent="0.25">
      <c r="B49" s="315">
        <v>2</v>
      </c>
      <c r="C49" s="314"/>
      <c r="D49" s="315" t="s">
        <v>252</v>
      </c>
      <c r="E49" s="314"/>
      <c r="F49" s="317">
        <v>1540.35</v>
      </c>
      <c r="G49" s="314"/>
      <c r="H49" s="210" t="s">
        <v>189</v>
      </c>
      <c r="I49" s="315" t="s">
        <v>188</v>
      </c>
      <c r="J49" s="314"/>
    </row>
    <row r="50" spans="1:10" ht="15" customHeight="1" x14ac:dyDescent="0.25">
      <c r="B50" s="315">
        <v>3</v>
      </c>
      <c r="C50" s="314"/>
      <c r="D50" s="315" t="s">
        <v>252</v>
      </c>
      <c r="E50" s="314"/>
      <c r="F50" s="317">
        <v>1524.35</v>
      </c>
      <c r="G50" s="314"/>
      <c r="H50" s="210" t="s">
        <v>192</v>
      </c>
      <c r="I50" s="315" t="s">
        <v>188</v>
      </c>
      <c r="J50" s="314"/>
    </row>
    <row r="51" spans="1:10" x14ac:dyDescent="0.25">
      <c r="B51" s="313"/>
      <c r="C51" s="314"/>
      <c r="D51" s="315" t="s">
        <v>185</v>
      </c>
      <c r="E51" s="314"/>
      <c r="F51" s="316">
        <v>4621.0399999999991</v>
      </c>
      <c r="G51" s="314"/>
      <c r="H51" s="209"/>
      <c r="I51" s="313"/>
      <c r="J51" s="314"/>
    </row>
    <row r="52" spans="1:10" x14ac:dyDescent="0.25">
      <c r="B52" s="216"/>
      <c r="C52" s="217"/>
      <c r="D52" s="218"/>
      <c r="E52" s="217"/>
      <c r="F52" s="219"/>
      <c r="G52" s="217"/>
      <c r="H52" s="216"/>
      <c r="I52" s="216"/>
      <c r="J52" s="217"/>
    </row>
    <row r="53" spans="1:10" ht="45.6" customHeight="1" x14ac:dyDescent="0.25">
      <c r="B53" s="318" t="s">
        <v>209</v>
      </c>
      <c r="C53" s="319"/>
      <c r="D53" s="319"/>
      <c r="E53" s="319"/>
      <c r="F53" s="319"/>
      <c r="G53" s="319"/>
      <c r="H53" s="319"/>
      <c r="I53" s="319"/>
      <c r="J53" s="319"/>
    </row>
    <row r="54" spans="1:10" ht="15" customHeight="1" x14ac:dyDescent="0.25">
      <c r="A54" s="208"/>
      <c r="B54" s="313" t="s">
        <v>173</v>
      </c>
      <c r="C54" s="314"/>
      <c r="D54" s="313" t="s">
        <v>174</v>
      </c>
      <c r="E54" s="314"/>
      <c r="F54" s="313" t="s">
        <v>175</v>
      </c>
      <c r="G54" s="314"/>
      <c r="H54" s="209" t="s">
        <v>176</v>
      </c>
      <c r="I54" s="313" t="s">
        <v>177</v>
      </c>
      <c r="J54" s="314"/>
    </row>
    <row r="55" spans="1:10" ht="15" customHeight="1" x14ac:dyDescent="0.25">
      <c r="A55" s="208"/>
      <c r="B55" s="315">
        <v>1</v>
      </c>
      <c r="C55" s="314"/>
      <c r="D55" s="315" t="s">
        <v>253</v>
      </c>
      <c r="E55" s="314"/>
      <c r="F55" s="317">
        <v>551.51</v>
      </c>
      <c r="G55" s="314"/>
      <c r="H55" s="210" t="s">
        <v>254</v>
      </c>
      <c r="I55" s="315" t="s">
        <v>255</v>
      </c>
      <c r="J55" s="314"/>
    </row>
    <row r="56" spans="1:10" ht="15" customHeight="1" x14ac:dyDescent="0.25">
      <c r="A56" s="208"/>
      <c r="B56" s="315">
        <v>2</v>
      </c>
      <c r="C56" s="314"/>
      <c r="D56" s="315" t="s">
        <v>256</v>
      </c>
      <c r="E56" s="314"/>
      <c r="F56" s="317">
        <v>100</v>
      </c>
      <c r="G56" s="314"/>
      <c r="H56" s="210" t="s">
        <v>257</v>
      </c>
      <c r="I56" s="315" t="s">
        <v>258</v>
      </c>
      <c r="J56" s="314"/>
    </row>
    <row r="57" spans="1:10" ht="15" customHeight="1" x14ac:dyDescent="0.25">
      <c r="A57" s="208"/>
      <c r="B57" s="315">
        <v>3</v>
      </c>
      <c r="C57" s="314"/>
      <c r="D57" s="315" t="s">
        <v>259</v>
      </c>
      <c r="E57" s="314"/>
      <c r="F57" s="317">
        <v>177</v>
      </c>
      <c r="G57" s="314"/>
      <c r="H57" s="210" t="s">
        <v>218</v>
      </c>
      <c r="I57" s="315" t="s">
        <v>260</v>
      </c>
      <c r="J57" s="314"/>
    </row>
    <row r="58" spans="1:10" ht="15" customHeight="1" x14ac:dyDescent="0.25">
      <c r="A58" s="208"/>
      <c r="B58" s="315">
        <v>4</v>
      </c>
      <c r="C58" s="314"/>
      <c r="D58" s="315" t="s">
        <v>261</v>
      </c>
      <c r="E58" s="314"/>
      <c r="F58" s="317">
        <v>490.32</v>
      </c>
      <c r="G58" s="314"/>
      <c r="H58" s="210" t="s">
        <v>254</v>
      </c>
      <c r="I58" s="315" t="s">
        <v>262</v>
      </c>
      <c r="J58" s="314"/>
    </row>
    <row r="59" spans="1:10" ht="15" customHeight="1" x14ac:dyDescent="0.25">
      <c r="A59" s="208"/>
      <c r="B59" s="315">
        <v>5</v>
      </c>
      <c r="C59" s="314"/>
      <c r="D59" s="315" t="s">
        <v>263</v>
      </c>
      <c r="E59" s="314"/>
      <c r="F59" s="317">
        <v>278.63</v>
      </c>
      <c r="G59" s="314"/>
      <c r="H59" s="210" t="s">
        <v>257</v>
      </c>
      <c r="I59" s="315" t="s">
        <v>255</v>
      </c>
      <c r="J59" s="314"/>
    </row>
    <row r="60" spans="1:10" ht="15" customHeight="1" x14ac:dyDescent="0.25">
      <c r="A60" s="208"/>
      <c r="B60" s="315">
        <v>6</v>
      </c>
      <c r="C60" s="314"/>
      <c r="D60" s="315" t="s">
        <v>264</v>
      </c>
      <c r="E60" s="314"/>
      <c r="F60" s="317">
        <v>663.3</v>
      </c>
      <c r="G60" s="314"/>
      <c r="H60" s="210" t="s">
        <v>203</v>
      </c>
      <c r="I60" s="315" t="s">
        <v>265</v>
      </c>
      <c r="J60" s="314"/>
    </row>
    <row r="61" spans="1:10" ht="15" customHeight="1" x14ac:dyDescent="0.25">
      <c r="A61" s="208"/>
      <c r="B61" s="315">
        <v>7</v>
      </c>
      <c r="C61" s="314"/>
      <c r="D61" s="315" t="s">
        <v>253</v>
      </c>
      <c r="E61" s="314"/>
      <c r="F61" s="317">
        <v>131.56</v>
      </c>
      <c r="G61" s="314"/>
      <c r="H61" s="210" t="s">
        <v>266</v>
      </c>
      <c r="I61" s="315" t="s">
        <v>255</v>
      </c>
      <c r="J61" s="314"/>
    </row>
    <row r="62" spans="1:10" ht="15" customHeight="1" x14ac:dyDescent="0.25">
      <c r="A62" s="208"/>
      <c r="B62" s="315">
        <v>8</v>
      </c>
      <c r="C62" s="314"/>
      <c r="D62" s="315" t="s">
        <v>261</v>
      </c>
      <c r="E62" s="314"/>
      <c r="F62" s="317">
        <v>107.37</v>
      </c>
      <c r="G62" s="314"/>
      <c r="H62" s="210" t="s">
        <v>267</v>
      </c>
      <c r="I62" s="315" t="s">
        <v>262</v>
      </c>
      <c r="J62" s="314"/>
    </row>
    <row r="63" spans="1:10" ht="15" customHeight="1" x14ac:dyDescent="0.25">
      <c r="A63" s="208"/>
      <c r="B63" s="315">
        <v>9</v>
      </c>
      <c r="C63" s="314"/>
      <c r="D63" s="315" t="s">
        <v>259</v>
      </c>
      <c r="E63" s="314"/>
      <c r="F63" s="317">
        <v>177</v>
      </c>
      <c r="G63" s="314"/>
      <c r="H63" s="210" t="s">
        <v>189</v>
      </c>
      <c r="I63" s="315" t="s">
        <v>260</v>
      </c>
      <c r="J63" s="314"/>
    </row>
    <row r="64" spans="1:10" ht="15" customHeight="1" x14ac:dyDescent="0.25">
      <c r="A64" s="208"/>
      <c r="B64" s="315">
        <v>10</v>
      </c>
      <c r="C64" s="314"/>
      <c r="D64" s="315" t="s">
        <v>256</v>
      </c>
      <c r="E64" s="314"/>
      <c r="F64" s="317">
        <v>400</v>
      </c>
      <c r="G64" s="314"/>
      <c r="H64" s="210" t="s">
        <v>268</v>
      </c>
      <c r="I64" s="315" t="s">
        <v>258</v>
      </c>
      <c r="J64" s="314"/>
    </row>
    <row r="65" spans="1:10" ht="15" customHeight="1" x14ac:dyDescent="0.25">
      <c r="A65" s="208"/>
      <c r="B65" s="315">
        <v>11</v>
      </c>
      <c r="C65" s="314"/>
      <c r="D65" s="315" t="s">
        <v>269</v>
      </c>
      <c r="E65" s="314"/>
      <c r="F65" s="317">
        <v>1000</v>
      </c>
      <c r="G65" s="314"/>
      <c r="H65" s="210" t="s">
        <v>270</v>
      </c>
      <c r="I65" s="315" t="s">
        <v>258</v>
      </c>
      <c r="J65" s="314"/>
    </row>
    <row r="66" spans="1:10" x14ac:dyDescent="0.25">
      <c r="A66" s="208"/>
      <c r="B66" s="313"/>
      <c r="C66" s="314"/>
      <c r="D66" s="315" t="s">
        <v>185</v>
      </c>
      <c r="E66" s="314"/>
      <c r="F66" s="316">
        <v>4076.69</v>
      </c>
      <c r="G66" s="314"/>
      <c r="H66" s="209"/>
      <c r="I66" s="313"/>
      <c r="J66" s="314"/>
    </row>
    <row r="67" spans="1:10" ht="45.6" customHeight="1" x14ac:dyDescent="0.25">
      <c r="B67" s="318" t="s">
        <v>271</v>
      </c>
      <c r="C67" s="319"/>
      <c r="D67" s="319"/>
      <c r="E67" s="319"/>
      <c r="F67" s="319"/>
      <c r="G67" s="319"/>
      <c r="H67" s="319"/>
      <c r="I67" s="319"/>
      <c r="J67" s="319"/>
    </row>
    <row r="68" spans="1:10" ht="15" customHeight="1" x14ac:dyDescent="0.25">
      <c r="A68" s="208"/>
      <c r="B68" s="313" t="s">
        <v>173</v>
      </c>
      <c r="C68" s="314"/>
      <c r="D68" s="313" t="s">
        <v>174</v>
      </c>
      <c r="E68" s="314"/>
      <c r="F68" s="313" t="s">
        <v>175</v>
      </c>
      <c r="G68" s="314"/>
      <c r="H68" s="209" t="s">
        <v>176</v>
      </c>
      <c r="I68" s="313" t="s">
        <v>177</v>
      </c>
      <c r="J68" s="314"/>
    </row>
    <row r="69" spans="1:10" ht="15" customHeight="1" x14ac:dyDescent="0.25">
      <c r="A69" s="208"/>
      <c r="B69" s="315">
        <v>1</v>
      </c>
      <c r="C69" s="314"/>
      <c r="D69" s="315" t="s">
        <v>47</v>
      </c>
      <c r="E69" s="314"/>
      <c r="F69" s="317">
        <v>12915</v>
      </c>
      <c r="G69" s="314"/>
      <c r="H69" s="210" t="s">
        <v>203</v>
      </c>
      <c r="I69" s="315" t="s">
        <v>272</v>
      </c>
      <c r="J69" s="314"/>
    </row>
    <row r="70" spans="1:10" ht="15" customHeight="1" x14ac:dyDescent="0.25">
      <c r="A70" s="208"/>
      <c r="B70" s="315">
        <v>2</v>
      </c>
      <c r="C70" s="314"/>
      <c r="D70" s="315" t="s">
        <v>273</v>
      </c>
      <c r="E70" s="314"/>
      <c r="F70" s="317">
        <v>9048</v>
      </c>
      <c r="G70" s="314"/>
      <c r="H70" s="210" t="s">
        <v>274</v>
      </c>
      <c r="I70" s="315" t="s">
        <v>275</v>
      </c>
      <c r="J70" s="314"/>
    </row>
    <row r="71" spans="1:10" x14ac:dyDescent="0.25">
      <c r="A71" s="208"/>
      <c r="B71" s="313"/>
      <c r="C71" s="314"/>
      <c r="D71" s="313"/>
      <c r="E71" s="314"/>
      <c r="F71" s="316">
        <v>21963</v>
      </c>
      <c r="G71" s="314"/>
      <c r="H71" s="209"/>
      <c r="I71" s="313"/>
      <c r="J71" s="314"/>
    </row>
    <row r="72" spans="1:10" ht="45.6" customHeight="1" x14ac:dyDescent="0.25">
      <c r="B72" s="318" t="s">
        <v>276</v>
      </c>
      <c r="C72" s="319"/>
      <c r="D72" s="319"/>
      <c r="E72" s="319"/>
      <c r="F72" s="319"/>
      <c r="G72" s="319"/>
      <c r="H72" s="319"/>
      <c r="I72" s="319"/>
      <c r="J72" s="319"/>
    </row>
    <row r="73" spans="1:10" ht="15" customHeight="1" x14ac:dyDescent="0.25">
      <c r="A73" s="208"/>
      <c r="B73" s="313" t="s">
        <v>173</v>
      </c>
      <c r="C73" s="314"/>
      <c r="D73" s="313" t="s">
        <v>174</v>
      </c>
      <c r="E73" s="314"/>
      <c r="F73" s="313" t="s">
        <v>175</v>
      </c>
      <c r="G73" s="314"/>
      <c r="H73" s="209" t="s">
        <v>176</v>
      </c>
      <c r="I73" s="313" t="s">
        <v>177</v>
      </c>
      <c r="J73" s="314"/>
    </row>
    <row r="74" spans="1:10" ht="15" customHeight="1" x14ac:dyDescent="0.25">
      <c r="A74" s="208"/>
      <c r="B74" s="315">
        <v>1</v>
      </c>
      <c r="C74" s="314"/>
      <c r="D74" s="315" t="s">
        <v>277</v>
      </c>
      <c r="E74" s="314"/>
      <c r="F74" s="317">
        <v>9045.7000000000007</v>
      </c>
      <c r="G74" s="314"/>
      <c r="H74" s="210" t="s">
        <v>203</v>
      </c>
      <c r="I74" s="315" t="s">
        <v>278</v>
      </c>
      <c r="J74" s="314"/>
    </row>
    <row r="75" spans="1:10" ht="15" customHeight="1" x14ac:dyDescent="0.25">
      <c r="A75" s="208"/>
      <c r="B75" s="315">
        <v>2</v>
      </c>
      <c r="C75" s="314"/>
      <c r="D75" s="315" t="s">
        <v>277</v>
      </c>
      <c r="E75" s="314"/>
      <c r="F75" s="317">
        <v>643.79999999999995</v>
      </c>
      <c r="G75" s="314"/>
      <c r="H75" s="210" t="s">
        <v>279</v>
      </c>
      <c r="I75" s="315" t="s">
        <v>278</v>
      </c>
      <c r="J75" s="314"/>
    </row>
    <row r="76" spans="1:10" x14ac:dyDescent="0.25">
      <c r="A76" s="208"/>
      <c r="B76" s="313"/>
      <c r="C76" s="314"/>
      <c r="D76" s="315" t="s">
        <v>185</v>
      </c>
      <c r="E76" s="314"/>
      <c r="F76" s="316">
        <v>9689.5</v>
      </c>
      <c r="G76" s="314"/>
      <c r="H76" s="209"/>
      <c r="I76" s="313"/>
      <c r="J76" s="314"/>
    </row>
    <row r="77" spans="1:10" ht="45.6" customHeight="1" x14ac:dyDescent="0.25">
      <c r="B77" s="318" t="s">
        <v>280</v>
      </c>
      <c r="C77" s="319"/>
      <c r="D77" s="319"/>
      <c r="E77" s="319"/>
      <c r="F77" s="319"/>
      <c r="G77" s="319"/>
      <c r="H77" s="319"/>
      <c r="I77" s="319"/>
      <c r="J77" s="319"/>
    </row>
    <row r="78" spans="1:10" ht="15" customHeight="1" x14ac:dyDescent="0.25">
      <c r="A78" s="208"/>
      <c r="B78" s="313" t="s">
        <v>173</v>
      </c>
      <c r="C78" s="314"/>
      <c r="D78" s="313" t="s">
        <v>174</v>
      </c>
      <c r="E78" s="314"/>
      <c r="F78" s="313" t="s">
        <v>175</v>
      </c>
      <c r="G78" s="314"/>
      <c r="H78" s="209" t="s">
        <v>176</v>
      </c>
      <c r="I78" s="313" t="s">
        <v>177</v>
      </c>
      <c r="J78" s="314"/>
    </row>
    <row r="79" spans="1:10" ht="15" customHeight="1" x14ac:dyDescent="0.25">
      <c r="A79" s="208"/>
      <c r="B79" s="315">
        <v>1</v>
      </c>
      <c r="C79" s="314"/>
      <c r="D79" s="315" t="s">
        <v>281</v>
      </c>
      <c r="E79" s="314"/>
      <c r="F79" s="317">
        <v>10</v>
      </c>
      <c r="G79" s="314"/>
      <c r="H79" s="210" t="s">
        <v>254</v>
      </c>
      <c r="I79" s="315" t="s">
        <v>282</v>
      </c>
      <c r="J79" s="314"/>
    </row>
    <row r="80" spans="1:10" ht="15" customHeight="1" x14ac:dyDescent="0.25">
      <c r="A80" s="208"/>
      <c r="B80" s="315">
        <v>2</v>
      </c>
      <c r="C80" s="314"/>
      <c r="D80" s="315" t="s">
        <v>283</v>
      </c>
      <c r="E80" s="314"/>
      <c r="F80" s="317">
        <v>217</v>
      </c>
      <c r="G80" s="314"/>
      <c r="H80" s="210" t="s">
        <v>268</v>
      </c>
      <c r="I80" s="315" t="s">
        <v>284</v>
      </c>
      <c r="J80" s="314"/>
    </row>
    <row r="81" spans="1:10" ht="15" customHeight="1" x14ac:dyDescent="0.25">
      <c r="A81" s="208"/>
      <c r="B81" s="315">
        <v>3</v>
      </c>
      <c r="C81" s="314"/>
      <c r="D81" s="315" t="s">
        <v>285</v>
      </c>
      <c r="E81" s="314"/>
      <c r="F81" s="317">
        <v>230</v>
      </c>
      <c r="G81" s="314"/>
      <c r="H81" s="210" t="s">
        <v>286</v>
      </c>
      <c r="I81" s="315" t="s">
        <v>287</v>
      </c>
      <c r="J81" s="314"/>
    </row>
    <row r="82" spans="1:10" ht="15" customHeight="1" x14ac:dyDescent="0.25">
      <c r="A82" s="208"/>
      <c r="B82" s="315">
        <v>4</v>
      </c>
      <c r="C82" s="314"/>
      <c r="D82" s="315" t="s">
        <v>285</v>
      </c>
      <c r="E82" s="314"/>
      <c r="F82" s="317">
        <v>211.6</v>
      </c>
      <c r="G82" s="314"/>
      <c r="H82" s="210" t="s">
        <v>288</v>
      </c>
      <c r="I82" s="315" t="s">
        <v>287</v>
      </c>
      <c r="J82" s="314"/>
    </row>
    <row r="83" spans="1:10" ht="15" customHeight="1" x14ac:dyDescent="0.25">
      <c r="A83" s="208"/>
      <c r="B83" s="315">
        <v>5</v>
      </c>
      <c r="C83" s="314"/>
      <c r="D83" s="315" t="s">
        <v>281</v>
      </c>
      <c r="E83" s="314"/>
      <c r="F83" s="317">
        <v>240</v>
      </c>
      <c r="G83" s="314"/>
      <c r="H83" s="210" t="s">
        <v>279</v>
      </c>
      <c r="I83" s="315" t="s">
        <v>282</v>
      </c>
      <c r="J83" s="314"/>
    </row>
    <row r="84" spans="1:10" x14ac:dyDescent="0.25">
      <c r="A84" s="208"/>
      <c r="B84" s="313"/>
      <c r="C84" s="314"/>
      <c r="D84" s="313"/>
      <c r="E84" s="314"/>
      <c r="F84" s="316">
        <v>908.6</v>
      </c>
      <c r="G84" s="314"/>
      <c r="H84" s="209"/>
      <c r="I84" s="313"/>
      <c r="J84" s="314"/>
    </row>
    <row r="85" spans="1:10" ht="45.6" customHeight="1" x14ac:dyDescent="0.25">
      <c r="B85" s="318" t="s">
        <v>289</v>
      </c>
      <c r="C85" s="319"/>
      <c r="D85" s="319"/>
      <c r="E85" s="319"/>
      <c r="F85" s="319"/>
      <c r="G85" s="319"/>
      <c r="H85" s="319"/>
      <c r="I85" s="319"/>
      <c r="J85" s="319"/>
    </row>
    <row r="86" spans="1:10" ht="15" customHeight="1" x14ac:dyDescent="0.25">
      <c r="A86" s="208"/>
      <c r="B86" s="313" t="s">
        <v>173</v>
      </c>
      <c r="C86" s="314"/>
      <c r="D86" s="313" t="s">
        <v>174</v>
      </c>
      <c r="E86" s="314"/>
      <c r="F86" s="313" t="s">
        <v>175</v>
      </c>
      <c r="G86" s="314"/>
      <c r="H86" s="209" t="s">
        <v>176</v>
      </c>
      <c r="I86" s="313" t="s">
        <v>177</v>
      </c>
      <c r="J86" s="314"/>
    </row>
    <row r="87" spans="1:10" ht="15" customHeight="1" x14ac:dyDescent="0.25">
      <c r="A87" s="208"/>
      <c r="B87" s="315">
        <v>1</v>
      </c>
      <c r="C87" s="314"/>
      <c r="D87" s="315" t="s">
        <v>290</v>
      </c>
      <c r="E87" s="314"/>
      <c r="F87" s="317">
        <v>41.75</v>
      </c>
      <c r="G87" s="314"/>
      <c r="H87" s="210" t="s">
        <v>254</v>
      </c>
      <c r="I87" s="315" t="s">
        <v>291</v>
      </c>
      <c r="J87" s="314"/>
    </row>
    <row r="88" spans="1:10" ht="15" customHeight="1" x14ac:dyDescent="0.25">
      <c r="A88" s="208"/>
      <c r="B88" s="315">
        <v>2</v>
      </c>
      <c r="C88" s="314"/>
      <c r="D88" s="315" t="s">
        <v>290</v>
      </c>
      <c r="E88" s="314"/>
      <c r="F88" s="317">
        <v>2441.52</v>
      </c>
      <c r="G88" s="314"/>
      <c r="H88" s="210" t="s">
        <v>228</v>
      </c>
      <c r="I88" s="315" t="s">
        <v>291</v>
      </c>
      <c r="J88" s="314"/>
    </row>
    <row r="89" spans="1:10" ht="15" customHeight="1" x14ac:dyDescent="0.25">
      <c r="A89" s="208"/>
      <c r="B89" s="315">
        <v>3</v>
      </c>
      <c r="C89" s="314"/>
      <c r="D89" s="315" t="s">
        <v>290</v>
      </c>
      <c r="E89" s="314"/>
      <c r="F89" s="317">
        <v>2157.59</v>
      </c>
      <c r="G89" s="314"/>
      <c r="H89" s="210" t="s">
        <v>231</v>
      </c>
      <c r="I89" s="315" t="s">
        <v>291</v>
      </c>
      <c r="J89" s="314"/>
    </row>
    <row r="90" spans="1:10" x14ac:dyDescent="0.25">
      <c r="A90" s="208"/>
      <c r="B90" s="313"/>
      <c r="C90" s="314"/>
      <c r="D90" s="315" t="s">
        <v>185</v>
      </c>
      <c r="E90" s="314"/>
      <c r="F90" s="316">
        <v>4640.8600000000006</v>
      </c>
      <c r="G90" s="314"/>
      <c r="H90" s="209"/>
      <c r="I90" s="313"/>
      <c r="J90" s="314"/>
    </row>
    <row r="91" spans="1:10" ht="45.6" customHeight="1" x14ac:dyDescent="0.25">
      <c r="B91" s="318" t="s">
        <v>292</v>
      </c>
      <c r="C91" s="319"/>
      <c r="D91" s="319"/>
      <c r="E91" s="319"/>
      <c r="F91" s="319"/>
      <c r="G91" s="319"/>
      <c r="H91" s="319"/>
      <c r="I91" s="319"/>
      <c r="J91" s="319"/>
    </row>
    <row r="92" spans="1:10" ht="15" customHeight="1" x14ac:dyDescent="0.25">
      <c r="A92" s="208"/>
      <c r="B92" s="313" t="s">
        <v>173</v>
      </c>
      <c r="C92" s="314"/>
      <c r="D92" s="313" t="s">
        <v>174</v>
      </c>
      <c r="E92" s="314"/>
      <c r="F92" s="313" t="s">
        <v>175</v>
      </c>
      <c r="G92" s="314"/>
      <c r="H92" s="209" t="s">
        <v>176</v>
      </c>
      <c r="I92" s="313" t="s">
        <v>177</v>
      </c>
      <c r="J92" s="314"/>
    </row>
    <row r="93" spans="1:10" ht="15" customHeight="1" x14ac:dyDescent="0.25">
      <c r="A93" s="208"/>
      <c r="B93" s="322">
        <v>2</v>
      </c>
      <c r="C93" s="323"/>
      <c r="D93" s="322" t="s">
        <v>293</v>
      </c>
      <c r="E93" s="323"/>
      <c r="F93" s="324">
        <v>1000</v>
      </c>
      <c r="G93" s="325"/>
      <c r="H93" s="210" t="s">
        <v>294</v>
      </c>
      <c r="I93" s="322" t="s">
        <v>295</v>
      </c>
      <c r="J93" s="323"/>
    </row>
    <row r="94" spans="1:10" x14ac:dyDescent="0.25">
      <c r="A94" s="208"/>
      <c r="B94" s="313"/>
      <c r="C94" s="314"/>
      <c r="D94" s="313"/>
      <c r="E94" s="314"/>
      <c r="F94" s="316">
        <v>1000</v>
      </c>
      <c r="G94" s="314"/>
      <c r="H94" s="209"/>
      <c r="I94" s="313"/>
      <c r="J94" s="314"/>
    </row>
    <row r="95" spans="1:10" ht="45.6" customHeight="1" x14ac:dyDescent="0.25">
      <c r="B95" s="318" t="s">
        <v>296</v>
      </c>
      <c r="C95" s="319"/>
      <c r="D95" s="319"/>
      <c r="E95" s="319"/>
      <c r="F95" s="319"/>
      <c r="G95" s="319"/>
      <c r="H95" s="319"/>
      <c r="I95" s="319"/>
      <c r="J95" s="319"/>
    </row>
    <row r="96" spans="1:10" ht="15" customHeight="1" x14ac:dyDescent="0.25">
      <c r="A96" s="208"/>
      <c r="B96" s="313" t="s">
        <v>173</v>
      </c>
      <c r="C96" s="314"/>
      <c r="D96" s="313" t="s">
        <v>174</v>
      </c>
      <c r="E96" s="314"/>
      <c r="F96" s="313" t="s">
        <v>175</v>
      </c>
      <c r="G96" s="314"/>
      <c r="H96" s="209" t="s">
        <v>176</v>
      </c>
      <c r="I96" s="313" t="s">
        <v>177</v>
      </c>
      <c r="J96" s="314"/>
    </row>
    <row r="97" spans="1:10" ht="15" customHeight="1" x14ac:dyDescent="0.25">
      <c r="A97" s="208"/>
      <c r="B97" s="315">
        <v>1</v>
      </c>
      <c r="C97" s="314"/>
      <c r="D97" s="315" t="s">
        <v>297</v>
      </c>
      <c r="E97" s="314"/>
      <c r="F97" s="317">
        <v>10</v>
      </c>
      <c r="G97" s="314"/>
      <c r="H97" s="210" t="s">
        <v>279</v>
      </c>
      <c r="I97" s="315" t="s">
        <v>298</v>
      </c>
      <c r="J97" s="314"/>
    </row>
    <row r="98" spans="1:10" ht="15" customHeight="1" x14ac:dyDescent="0.25">
      <c r="A98" s="208"/>
      <c r="B98" s="315">
        <v>2</v>
      </c>
      <c r="C98" s="314"/>
      <c r="D98" s="315" t="s">
        <v>299</v>
      </c>
      <c r="E98" s="314"/>
      <c r="F98" s="317">
        <v>35</v>
      </c>
      <c r="G98" s="314"/>
      <c r="H98" s="210" t="s">
        <v>279</v>
      </c>
      <c r="I98" s="315" t="s">
        <v>298</v>
      </c>
      <c r="J98" s="314"/>
    </row>
    <row r="99" spans="1:10" ht="15" customHeight="1" x14ac:dyDescent="0.25">
      <c r="A99" s="208"/>
      <c r="B99" s="315">
        <v>3</v>
      </c>
      <c r="C99" s="314"/>
      <c r="D99" s="315" t="s">
        <v>300</v>
      </c>
      <c r="E99" s="314"/>
      <c r="F99" s="317">
        <v>40</v>
      </c>
      <c r="G99" s="314"/>
      <c r="H99" s="210" t="s">
        <v>279</v>
      </c>
      <c r="I99" s="315" t="s">
        <v>298</v>
      </c>
      <c r="J99" s="314"/>
    </row>
    <row r="100" spans="1:10" x14ac:dyDescent="0.25">
      <c r="A100" s="208"/>
      <c r="B100" s="313"/>
      <c r="C100" s="314"/>
      <c r="D100" s="315" t="s">
        <v>185</v>
      </c>
      <c r="E100" s="314"/>
      <c r="F100" s="316">
        <v>85</v>
      </c>
      <c r="G100" s="314"/>
      <c r="H100" s="209"/>
      <c r="I100" s="313"/>
      <c r="J100" s="314"/>
    </row>
    <row r="101" spans="1:10" ht="45.6" customHeight="1" x14ac:dyDescent="0.25">
      <c r="B101" s="318" t="s">
        <v>301</v>
      </c>
      <c r="C101" s="319"/>
      <c r="D101" s="319"/>
      <c r="E101" s="319"/>
      <c r="F101" s="319"/>
      <c r="G101" s="319"/>
      <c r="H101" s="319"/>
      <c r="I101" s="319"/>
      <c r="J101" s="319"/>
    </row>
    <row r="102" spans="1:10" ht="15" customHeight="1" x14ac:dyDescent="0.25">
      <c r="A102" s="208"/>
      <c r="B102" s="313" t="s">
        <v>173</v>
      </c>
      <c r="C102" s="314"/>
      <c r="D102" s="313" t="s">
        <v>174</v>
      </c>
      <c r="E102" s="314"/>
      <c r="F102" s="313" t="s">
        <v>175</v>
      </c>
      <c r="G102" s="314"/>
      <c r="H102" s="209" t="s">
        <v>176</v>
      </c>
      <c r="I102" s="313" t="s">
        <v>177</v>
      </c>
      <c r="J102" s="314"/>
    </row>
    <row r="103" spans="1:10" ht="15" customHeight="1" x14ac:dyDescent="0.25">
      <c r="A103" s="208"/>
      <c r="B103" s="315">
        <v>1</v>
      </c>
      <c r="C103" s="314"/>
      <c r="D103" s="315" t="s">
        <v>122</v>
      </c>
      <c r="E103" s="314"/>
      <c r="F103" s="317">
        <v>10</v>
      </c>
      <c r="G103" s="314"/>
      <c r="H103" s="210" t="s">
        <v>279</v>
      </c>
      <c r="I103" s="315" t="s">
        <v>302</v>
      </c>
      <c r="J103" s="314"/>
    </row>
    <row r="104" spans="1:10" x14ac:dyDescent="0.25">
      <c r="A104" s="208"/>
      <c r="B104" s="313"/>
      <c r="C104" s="314"/>
      <c r="D104" s="315" t="s">
        <v>185</v>
      </c>
      <c r="E104" s="314"/>
      <c r="F104" s="316">
        <v>10</v>
      </c>
      <c r="G104" s="314"/>
      <c r="H104" s="209"/>
      <c r="I104" s="313"/>
      <c r="J104" s="314"/>
    </row>
    <row r="105" spans="1:10" ht="45.6" customHeight="1" x14ac:dyDescent="0.25">
      <c r="B105" s="318" t="s">
        <v>303</v>
      </c>
      <c r="C105" s="319"/>
      <c r="D105" s="319"/>
      <c r="E105" s="319"/>
      <c r="F105" s="319"/>
      <c r="G105" s="319"/>
      <c r="H105" s="319"/>
      <c r="I105" s="319"/>
      <c r="J105" s="319"/>
    </row>
    <row r="106" spans="1:10" ht="15" customHeight="1" x14ac:dyDescent="0.25">
      <c r="A106" s="208"/>
      <c r="B106" s="313" t="s">
        <v>173</v>
      </c>
      <c r="C106" s="314"/>
      <c r="D106" s="313" t="s">
        <v>174</v>
      </c>
      <c r="E106" s="314"/>
      <c r="F106" s="313" t="s">
        <v>175</v>
      </c>
      <c r="G106" s="314"/>
      <c r="H106" s="209" t="s">
        <v>176</v>
      </c>
      <c r="I106" s="313" t="s">
        <v>177</v>
      </c>
      <c r="J106" s="314"/>
    </row>
    <row r="107" spans="1:10" ht="15" customHeight="1" x14ac:dyDescent="0.25">
      <c r="A107" s="208"/>
      <c r="B107" s="315">
        <v>1</v>
      </c>
      <c r="C107" s="314"/>
      <c r="D107" s="315" t="s">
        <v>304</v>
      </c>
      <c r="E107" s="314"/>
      <c r="F107" s="317">
        <v>278.36</v>
      </c>
      <c r="G107" s="314"/>
      <c r="H107" s="210" t="s">
        <v>203</v>
      </c>
      <c r="I107" s="315" t="s">
        <v>305</v>
      </c>
      <c r="J107" s="314"/>
    </row>
    <row r="108" spans="1:10" ht="15" customHeight="1" x14ac:dyDescent="0.25">
      <c r="A108" s="208"/>
      <c r="B108" s="315">
        <v>2</v>
      </c>
      <c r="C108" s="314"/>
      <c r="D108" s="315" t="s">
        <v>304</v>
      </c>
      <c r="E108" s="314"/>
      <c r="F108" s="317">
        <v>289.48</v>
      </c>
      <c r="G108" s="314"/>
      <c r="H108" s="210" t="s">
        <v>203</v>
      </c>
      <c r="I108" s="315" t="s">
        <v>305</v>
      </c>
      <c r="J108" s="314"/>
    </row>
    <row r="109" spans="1:10" ht="15" customHeight="1" x14ac:dyDescent="0.25">
      <c r="A109" s="208"/>
      <c r="B109" s="315">
        <v>3</v>
      </c>
      <c r="C109" s="314"/>
      <c r="D109" s="315" t="s">
        <v>304</v>
      </c>
      <c r="E109" s="314"/>
      <c r="F109" s="317">
        <v>128</v>
      </c>
      <c r="G109" s="314"/>
      <c r="H109" s="210" t="s">
        <v>266</v>
      </c>
      <c r="I109" s="315" t="s">
        <v>306</v>
      </c>
      <c r="J109" s="314"/>
    </row>
    <row r="110" spans="1:10" ht="15" customHeight="1" x14ac:dyDescent="0.25">
      <c r="A110" s="208"/>
      <c r="B110" s="315">
        <v>4</v>
      </c>
      <c r="C110" s="314"/>
      <c r="D110" s="315" t="s">
        <v>304</v>
      </c>
      <c r="E110" s="314"/>
      <c r="F110" s="317">
        <v>715.84</v>
      </c>
      <c r="G110" s="314"/>
      <c r="H110" s="210" t="s">
        <v>266</v>
      </c>
      <c r="I110" s="315" t="s">
        <v>307</v>
      </c>
      <c r="J110" s="314"/>
    </row>
    <row r="111" spans="1:10" ht="15" customHeight="1" x14ac:dyDescent="0.25">
      <c r="A111" s="208"/>
      <c r="B111" s="315">
        <v>5</v>
      </c>
      <c r="C111" s="314"/>
      <c r="D111" s="315" t="s">
        <v>304</v>
      </c>
      <c r="E111" s="314"/>
      <c r="F111" s="317">
        <v>490.29</v>
      </c>
      <c r="G111" s="314"/>
      <c r="H111" s="210" t="s">
        <v>279</v>
      </c>
      <c r="I111" s="315" t="s">
        <v>305</v>
      </c>
      <c r="J111" s="314"/>
    </row>
    <row r="112" spans="1:10" ht="15" customHeight="1" x14ac:dyDescent="0.25">
      <c r="A112" s="208"/>
      <c r="B112" s="315">
        <v>6</v>
      </c>
      <c r="C112" s="314"/>
      <c r="D112" s="315" t="s">
        <v>304</v>
      </c>
      <c r="E112" s="314"/>
      <c r="F112" s="317">
        <v>104</v>
      </c>
      <c r="G112" s="314"/>
      <c r="H112" s="210" t="s">
        <v>203</v>
      </c>
      <c r="I112" s="315" t="s">
        <v>306</v>
      </c>
      <c r="J112" s="314"/>
    </row>
    <row r="113" spans="1:10" ht="15" customHeight="1" x14ac:dyDescent="0.25">
      <c r="A113" s="208"/>
      <c r="B113" s="315">
        <v>7</v>
      </c>
      <c r="C113" s="314"/>
      <c r="D113" s="315" t="s">
        <v>304</v>
      </c>
      <c r="E113" s="314"/>
      <c r="F113" s="317">
        <v>737</v>
      </c>
      <c r="G113" s="314"/>
      <c r="H113" s="210" t="s">
        <v>266</v>
      </c>
      <c r="I113" s="315" t="s">
        <v>306</v>
      </c>
      <c r="J113" s="314"/>
    </row>
    <row r="114" spans="1:10" ht="15" customHeight="1" x14ac:dyDescent="0.25">
      <c r="A114" s="208"/>
      <c r="B114" s="315">
        <v>8</v>
      </c>
      <c r="C114" s="314"/>
      <c r="D114" s="315" t="s">
        <v>304</v>
      </c>
      <c r="E114" s="314"/>
      <c r="F114" s="317">
        <v>1439.04</v>
      </c>
      <c r="G114" s="314"/>
      <c r="H114" s="210" t="s">
        <v>192</v>
      </c>
      <c r="I114" s="315" t="s">
        <v>305</v>
      </c>
      <c r="J114" s="314"/>
    </row>
    <row r="115" spans="1:10" ht="15" customHeight="1" x14ac:dyDescent="0.25">
      <c r="A115" s="208"/>
      <c r="B115" s="315">
        <v>9</v>
      </c>
      <c r="C115" s="314"/>
      <c r="D115" s="315" t="s">
        <v>304</v>
      </c>
      <c r="E115" s="314"/>
      <c r="F115" s="317">
        <v>626.4</v>
      </c>
      <c r="G115" s="314"/>
      <c r="H115" s="210" t="s">
        <v>279</v>
      </c>
      <c r="I115" s="315" t="s">
        <v>306</v>
      </c>
      <c r="J115" s="314"/>
    </row>
    <row r="116" spans="1:10" x14ac:dyDescent="0.25">
      <c r="A116" s="208"/>
      <c r="B116" s="313"/>
      <c r="C116" s="314"/>
      <c r="D116" s="315" t="s">
        <v>185</v>
      </c>
      <c r="E116" s="314"/>
      <c r="F116" s="316">
        <v>4808.41</v>
      </c>
      <c r="G116" s="314"/>
      <c r="H116" s="209"/>
      <c r="I116" s="313"/>
      <c r="J116" s="314"/>
    </row>
    <row r="117" spans="1:10" ht="45.6" customHeight="1" x14ac:dyDescent="0.25">
      <c r="B117" s="318" t="s">
        <v>308</v>
      </c>
      <c r="C117" s="319"/>
      <c r="D117" s="319"/>
      <c r="E117" s="319"/>
      <c r="F117" s="319"/>
      <c r="G117" s="319"/>
      <c r="H117" s="319"/>
      <c r="I117" s="319"/>
      <c r="J117" s="319"/>
    </row>
    <row r="118" spans="1:10" ht="15" customHeight="1" x14ac:dyDescent="0.25">
      <c r="A118" s="208"/>
      <c r="B118" s="313" t="s">
        <v>173</v>
      </c>
      <c r="C118" s="314"/>
      <c r="D118" s="313" t="s">
        <v>174</v>
      </c>
      <c r="E118" s="314"/>
      <c r="F118" s="313" t="s">
        <v>175</v>
      </c>
      <c r="G118" s="314"/>
      <c r="H118" s="209" t="s">
        <v>176</v>
      </c>
      <c r="I118" s="313" t="s">
        <v>177</v>
      </c>
      <c r="J118" s="314"/>
    </row>
    <row r="119" spans="1:10" ht="15" customHeight="1" x14ac:dyDescent="0.25">
      <c r="A119" s="208"/>
      <c r="B119" s="315">
        <v>1</v>
      </c>
      <c r="C119" s="314"/>
      <c r="D119" s="315" t="s">
        <v>309</v>
      </c>
      <c r="E119" s="314"/>
      <c r="F119" s="317">
        <v>15895</v>
      </c>
      <c r="G119" s="314"/>
      <c r="H119" s="210" t="s">
        <v>195</v>
      </c>
      <c r="I119" s="315" t="s">
        <v>310</v>
      </c>
      <c r="J119" s="314"/>
    </row>
    <row r="120" spans="1:10" ht="15" customHeight="1" x14ac:dyDescent="0.25">
      <c r="A120" s="208"/>
      <c r="B120" s="315">
        <v>2</v>
      </c>
      <c r="C120" s="314"/>
      <c r="D120" s="315" t="s">
        <v>309</v>
      </c>
      <c r="E120" s="314"/>
      <c r="F120" s="317">
        <v>15895</v>
      </c>
      <c r="G120" s="314"/>
      <c r="H120" s="210" t="s">
        <v>311</v>
      </c>
      <c r="I120" s="315" t="s">
        <v>310</v>
      </c>
      <c r="J120" s="314"/>
    </row>
    <row r="121" spans="1:10" ht="15" customHeight="1" x14ac:dyDescent="0.25">
      <c r="A121" s="208"/>
      <c r="B121" s="315">
        <v>3</v>
      </c>
      <c r="C121" s="314"/>
      <c r="D121" s="315" t="s">
        <v>309</v>
      </c>
      <c r="E121" s="314"/>
      <c r="F121" s="317">
        <v>15895</v>
      </c>
      <c r="G121" s="314"/>
      <c r="H121" s="210" t="s">
        <v>312</v>
      </c>
      <c r="I121" s="315" t="s">
        <v>310</v>
      </c>
      <c r="J121" s="314"/>
    </row>
    <row r="122" spans="1:10" x14ac:dyDescent="0.25">
      <c r="A122" s="208"/>
      <c r="B122" s="313"/>
      <c r="C122" s="314"/>
      <c r="D122" s="315" t="s">
        <v>185</v>
      </c>
      <c r="E122" s="314"/>
      <c r="F122" s="316">
        <v>47685</v>
      </c>
      <c r="G122" s="314"/>
      <c r="H122" s="209"/>
      <c r="I122" s="313"/>
      <c r="J122" s="314"/>
    </row>
    <row r="123" spans="1:10" ht="45.6" customHeight="1" x14ac:dyDescent="0.25">
      <c r="B123" s="318" t="s">
        <v>313</v>
      </c>
      <c r="C123" s="319"/>
      <c r="D123" s="319"/>
      <c r="E123" s="319"/>
      <c r="F123" s="319"/>
      <c r="G123" s="319"/>
      <c r="H123" s="319"/>
      <c r="I123" s="319"/>
      <c r="J123" s="319"/>
    </row>
    <row r="124" spans="1:10" ht="15" customHeight="1" x14ac:dyDescent="0.25">
      <c r="A124" s="208"/>
      <c r="B124" s="313" t="s">
        <v>173</v>
      </c>
      <c r="C124" s="314"/>
      <c r="D124" s="313" t="s">
        <v>174</v>
      </c>
      <c r="E124" s="314"/>
      <c r="F124" s="313" t="s">
        <v>175</v>
      </c>
      <c r="G124" s="314"/>
      <c r="H124" s="209" t="s">
        <v>176</v>
      </c>
      <c r="I124" s="313" t="s">
        <v>177</v>
      </c>
      <c r="J124" s="314"/>
    </row>
    <row r="125" spans="1:10" ht="15" customHeight="1" x14ac:dyDescent="0.25">
      <c r="A125" s="208"/>
      <c r="B125" s="315">
        <v>1</v>
      </c>
      <c r="C125" s="314"/>
      <c r="D125" s="315" t="s">
        <v>314</v>
      </c>
      <c r="E125" s="314"/>
      <c r="F125" s="317">
        <v>590</v>
      </c>
      <c r="G125" s="314"/>
      <c r="H125" s="210" t="s">
        <v>254</v>
      </c>
      <c r="I125" s="315" t="s">
        <v>258</v>
      </c>
      <c r="J125" s="314"/>
    </row>
    <row r="126" spans="1:10" ht="15" customHeight="1" x14ac:dyDescent="0.25">
      <c r="A126" s="208"/>
      <c r="B126" s="315">
        <v>2</v>
      </c>
      <c r="C126" s="314"/>
      <c r="D126" s="315" t="s">
        <v>315</v>
      </c>
      <c r="E126" s="314"/>
      <c r="F126" s="317">
        <v>613.6</v>
      </c>
      <c r="G126" s="314"/>
      <c r="H126" s="210" t="s">
        <v>218</v>
      </c>
      <c r="I126" s="315" t="s">
        <v>260</v>
      </c>
      <c r="J126" s="314"/>
    </row>
    <row r="127" spans="1:10" ht="15" customHeight="1" x14ac:dyDescent="0.25">
      <c r="A127" s="208"/>
      <c r="B127" s="315">
        <v>3</v>
      </c>
      <c r="C127" s="314"/>
      <c r="D127" s="315" t="s">
        <v>316</v>
      </c>
      <c r="E127" s="314"/>
      <c r="F127" s="317">
        <v>305</v>
      </c>
      <c r="G127" s="314"/>
      <c r="H127" s="210" t="s">
        <v>268</v>
      </c>
      <c r="I127" s="315" t="s">
        <v>317</v>
      </c>
      <c r="J127" s="314"/>
    </row>
    <row r="128" spans="1:10" ht="15" customHeight="1" x14ac:dyDescent="0.25">
      <c r="A128" s="208"/>
      <c r="B128" s="315">
        <v>4</v>
      </c>
      <c r="C128" s="314"/>
      <c r="D128" s="315" t="s">
        <v>318</v>
      </c>
      <c r="E128" s="314"/>
      <c r="F128" s="317">
        <v>1339</v>
      </c>
      <c r="G128" s="314"/>
      <c r="H128" s="210" t="s">
        <v>203</v>
      </c>
      <c r="I128" s="315" t="s">
        <v>319</v>
      </c>
      <c r="J128" s="314"/>
    </row>
    <row r="129" spans="1:10" ht="15" customHeight="1" x14ac:dyDescent="0.25">
      <c r="A129" s="208"/>
      <c r="B129" s="315">
        <v>5</v>
      </c>
      <c r="C129" s="314"/>
      <c r="D129" s="315" t="s">
        <v>320</v>
      </c>
      <c r="E129" s="314"/>
      <c r="F129" s="317">
        <v>1339</v>
      </c>
      <c r="G129" s="314"/>
      <c r="H129" s="210" t="s">
        <v>274</v>
      </c>
      <c r="I129" s="315" t="s">
        <v>319</v>
      </c>
      <c r="J129" s="314"/>
    </row>
    <row r="130" spans="1:10" ht="15" customHeight="1" x14ac:dyDescent="0.25">
      <c r="A130" s="208"/>
      <c r="B130" s="315">
        <v>6</v>
      </c>
      <c r="C130" s="314"/>
      <c r="D130" s="315" t="s">
        <v>315</v>
      </c>
      <c r="E130" s="314"/>
      <c r="F130" s="317">
        <v>613.6</v>
      </c>
      <c r="G130" s="314"/>
      <c r="H130" s="210" t="s">
        <v>189</v>
      </c>
      <c r="I130" s="315" t="s">
        <v>260</v>
      </c>
      <c r="J130" s="314"/>
    </row>
    <row r="131" spans="1:10" ht="15" customHeight="1" x14ac:dyDescent="0.25">
      <c r="A131" s="208"/>
      <c r="B131" s="315">
        <v>7</v>
      </c>
      <c r="C131" s="314"/>
      <c r="D131" s="315" t="s">
        <v>314</v>
      </c>
      <c r="E131" s="314"/>
      <c r="F131" s="317">
        <v>590</v>
      </c>
      <c r="G131" s="314"/>
      <c r="H131" s="210" t="s">
        <v>257</v>
      </c>
      <c r="I131" s="315" t="s">
        <v>258</v>
      </c>
      <c r="J131" s="314"/>
    </row>
    <row r="132" spans="1:10" ht="15" customHeight="1" x14ac:dyDescent="0.25">
      <c r="A132" s="208"/>
      <c r="B132" s="315">
        <v>8</v>
      </c>
      <c r="C132" s="314"/>
      <c r="D132" s="315" t="s">
        <v>315</v>
      </c>
      <c r="E132" s="314"/>
      <c r="F132" s="317">
        <v>613.6</v>
      </c>
      <c r="G132" s="314"/>
      <c r="H132" s="210" t="s">
        <v>279</v>
      </c>
      <c r="I132" s="315" t="s">
        <v>260</v>
      </c>
      <c r="J132" s="314"/>
    </row>
    <row r="133" spans="1:10" ht="15" customHeight="1" x14ac:dyDescent="0.25">
      <c r="A133" s="208"/>
      <c r="B133" s="315">
        <v>9</v>
      </c>
      <c r="C133" s="314"/>
      <c r="D133" s="315" t="s">
        <v>320</v>
      </c>
      <c r="E133" s="314"/>
      <c r="F133" s="317">
        <v>1339</v>
      </c>
      <c r="G133" s="314"/>
      <c r="H133" s="210" t="s">
        <v>312</v>
      </c>
      <c r="I133" s="315" t="s">
        <v>319</v>
      </c>
      <c r="J133" s="314"/>
    </row>
    <row r="134" spans="1:10" ht="15" customHeight="1" x14ac:dyDescent="0.25">
      <c r="A134" s="208"/>
      <c r="B134" s="315">
        <v>10</v>
      </c>
      <c r="C134" s="314"/>
      <c r="D134" s="315" t="s">
        <v>314</v>
      </c>
      <c r="E134" s="314"/>
      <c r="F134" s="317">
        <v>590</v>
      </c>
      <c r="G134" s="314"/>
      <c r="H134" s="210" t="s">
        <v>270</v>
      </c>
      <c r="I134" s="315" t="s">
        <v>258</v>
      </c>
      <c r="J134" s="314"/>
    </row>
    <row r="135" spans="1:10" x14ac:dyDescent="0.25">
      <c r="A135" s="208"/>
      <c r="B135" s="313"/>
      <c r="C135" s="314"/>
      <c r="D135" s="315" t="s">
        <v>185</v>
      </c>
      <c r="E135" s="314"/>
      <c r="F135" s="316">
        <v>7932.8000000000011</v>
      </c>
      <c r="G135" s="314"/>
      <c r="H135" s="209"/>
      <c r="I135" s="313"/>
      <c r="J135" s="314"/>
    </row>
    <row r="136" spans="1:10" ht="45.6" customHeight="1" x14ac:dyDescent="0.25">
      <c r="B136" s="318" t="s">
        <v>321</v>
      </c>
      <c r="C136" s="319"/>
      <c r="D136" s="319"/>
      <c r="E136" s="319"/>
      <c r="F136" s="319"/>
      <c r="G136" s="319"/>
      <c r="H136" s="319"/>
      <c r="I136" s="319"/>
      <c r="J136" s="319"/>
    </row>
    <row r="137" spans="1:10" ht="15" customHeight="1" x14ac:dyDescent="0.25">
      <c r="A137" s="208"/>
      <c r="B137" s="313" t="s">
        <v>173</v>
      </c>
      <c r="C137" s="314"/>
      <c r="D137" s="313" t="s">
        <v>174</v>
      </c>
      <c r="E137" s="314"/>
      <c r="F137" s="313" t="s">
        <v>175</v>
      </c>
      <c r="G137" s="314"/>
      <c r="H137" s="209" t="s">
        <v>176</v>
      </c>
      <c r="I137" s="313" t="s">
        <v>177</v>
      </c>
      <c r="J137" s="314"/>
    </row>
    <row r="138" spans="1:10" ht="15" customHeight="1" x14ac:dyDescent="0.25">
      <c r="A138" s="208"/>
      <c r="B138" s="315">
        <v>1</v>
      </c>
      <c r="C138" s="314"/>
      <c r="D138" s="315" t="s">
        <v>322</v>
      </c>
      <c r="E138" s="314"/>
      <c r="F138" s="317">
        <v>175</v>
      </c>
      <c r="G138" s="314"/>
      <c r="H138" s="210" t="s">
        <v>189</v>
      </c>
      <c r="I138" s="315" t="s">
        <v>323</v>
      </c>
      <c r="J138" s="314"/>
    </row>
    <row r="139" spans="1:10" ht="15" customHeight="1" x14ac:dyDescent="0.25">
      <c r="A139" s="208"/>
      <c r="B139" s="315">
        <v>2</v>
      </c>
      <c r="C139" s="314"/>
      <c r="D139" s="315" t="s">
        <v>322</v>
      </c>
      <c r="E139" s="314"/>
      <c r="F139" s="317">
        <v>180</v>
      </c>
      <c r="G139" s="314"/>
      <c r="H139" s="210" t="s">
        <v>203</v>
      </c>
      <c r="I139" s="315" t="s">
        <v>323</v>
      </c>
      <c r="J139" s="314"/>
    </row>
    <row r="140" spans="1:10" ht="15" customHeight="1" x14ac:dyDescent="0.25">
      <c r="A140" s="208"/>
      <c r="B140" s="315">
        <v>3</v>
      </c>
      <c r="C140" s="314"/>
      <c r="D140" s="315" t="s">
        <v>322</v>
      </c>
      <c r="E140" s="314"/>
      <c r="F140" s="317">
        <v>180</v>
      </c>
      <c r="G140" s="314"/>
      <c r="H140" s="210" t="s">
        <v>192</v>
      </c>
      <c r="I140" s="315" t="s">
        <v>323</v>
      </c>
      <c r="J140" s="314"/>
    </row>
    <row r="141" spans="1:10" x14ac:dyDescent="0.25">
      <c r="A141" s="208"/>
      <c r="B141" s="313"/>
      <c r="C141" s="314"/>
      <c r="D141" s="315" t="s">
        <v>185</v>
      </c>
      <c r="E141" s="314"/>
      <c r="F141" s="316">
        <v>535</v>
      </c>
      <c r="G141" s="314"/>
      <c r="H141" s="209"/>
      <c r="I141" s="313"/>
      <c r="J141" s="314"/>
    </row>
    <row r="142" spans="1:10" ht="45.6" customHeight="1" x14ac:dyDescent="0.25">
      <c r="B142" s="318" t="s">
        <v>324</v>
      </c>
      <c r="C142" s="319"/>
      <c r="D142" s="319"/>
      <c r="E142" s="319"/>
      <c r="F142" s="319"/>
      <c r="G142" s="319"/>
      <c r="H142" s="319"/>
      <c r="I142" s="319"/>
      <c r="J142" s="319"/>
    </row>
    <row r="143" spans="1:10" ht="15" customHeight="1" x14ac:dyDescent="0.25">
      <c r="A143" s="208"/>
      <c r="B143" s="313" t="s">
        <v>173</v>
      </c>
      <c r="C143" s="314"/>
      <c r="D143" s="313" t="s">
        <v>174</v>
      </c>
      <c r="E143" s="314"/>
      <c r="F143" s="313" t="s">
        <v>175</v>
      </c>
      <c r="G143" s="314"/>
      <c r="H143" s="209" t="s">
        <v>176</v>
      </c>
      <c r="I143" s="313" t="s">
        <v>177</v>
      </c>
      <c r="J143" s="314"/>
    </row>
    <row r="144" spans="1:10" ht="15" customHeight="1" x14ac:dyDescent="0.25">
      <c r="A144" s="208"/>
      <c r="B144" s="315">
        <v>1</v>
      </c>
      <c r="C144" s="314"/>
      <c r="D144" s="315" t="s">
        <v>325</v>
      </c>
      <c r="E144" s="314"/>
      <c r="F144" s="317">
        <v>995.92</v>
      </c>
      <c r="G144" s="314"/>
      <c r="H144" s="210" t="s">
        <v>254</v>
      </c>
      <c r="I144" s="315" t="s">
        <v>326</v>
      </c>
      <c r="J144" s="314"/>
    </row>
    <row r="145" spans="1:10" ht="15" customHeight="1" x14ac:dyDescent="0.25">
      <c r="A145" s="208"/>
      <c r="B145" s="315">
        <v>2</v>
      </c>
      <c r="C145" s="314"/>
      <c r="D145" s="315" t="s">
        <v>325</v>
      </c>
      <c r="E145" s="314"/>
      <c r="F145" s="317">
        <v>995.92</v>
      </c>
      <c r="G145" s="314"/>
      <c r="H145" s="210" t="s">
        <v>257</v>
      </c>
      <c r="I145" s="315" t="s">
        <v>326</v>
      </c>
      <c r="J145" s="314"/>
    </row>
    <row r="146" spans="1:10" ht="15" customHeight="1" x14ac:dyDescent="0.25">
      <c r="A146" s="208"/>
      <c r="B146" s="315">
        <v>3</v>
      </c>
      <c r="C146" s="314"/>
      <c r="D146" s="315" t="s">
        <v>325</v>
      </c>
      <c r="E146" s="314"/>
      <c r="F146" s="317">
        <v>995.92</v>
      </c>
      <c r="G146" s="314"/>
      <c r="H146" s="210" t="s">
        <v>279</v>
      </c>
      <c r="I146" s="315" t="s">
        <v>326</v>
      </c>
      <c r="J146" s="314"/>
    </row>
    <row r="147" spans="1:10" x14ac:dyDescent="0.25">
      <c r="A147" s="208"/>
      <c r="B147" s="313"/>
      <c r="C147" s="314"/>
      <c r="D147" s="315" t="s">
        <v>185</v>
      </c>
      <c r="E147" s="314"/>
      <c r="F147" s="316">
        <v>2987.76</v>
      </c>
      <c r="G147" s="314"/>
      <c r="H147" s="209"/>
      <c r="I147" s="313"/>
      <c r="J147" s="314"/>
    </row>
    <row r="148" spans="1:10" ht="45.6" customHeight="1" x14ac:dyDescent="0.25">
      <c r="B148" s="318" t="s">
        <v>327</v>
      </c>
      <c r="C148" s="319"/>
      <c r="D148" s="319"/>
      <c r="E148" s="319"/>
      <c r="F148" s="319"/>
      <c r="G148" s="319"/>
      <c r="H148" s="319"/>
      <c r="I148" s="319"/>
      <c r="J148" s="319"/>
    </row>
    <row r="149" spans="1:10" ht="15" customHeight="1" x14ac:dyDescent="0.25">
      <c r="A149" s="208"/>
      <c r="B149" s="313" t="s">
        <v>173</v>
      </c>
      <c r="C149" s="314"/>
      <c r="D149" s="313" t="s">
        <v>174</v>
      </c>
      <c r="E149" s="314"/>
      <c r="F149" s="313" t="s">
        <v>175</v>
      </c>
      <c r="G149" s="314"/>
      <c r="H149" s="209" t="s">
        <v>176</v>
      </c>
      <c r="I149" s="313" t="s">
        <v>177</v>
      </c>
      <c r="J149" s="314"/>
    </row>
    <row r="150" spans="1:10" ht="15" customHeight="1" x14ac:dyDescent="0.25">
      <c r="A150" s="208"/>
      <c r="B150" s="315">
        <v>1</v>
      </c>
      <c r="C150" s="314"/>
      <c r="D150" s="315" t="s">
        <v>328</v>
      </c>
      <c r="E150" s="314"/>
      <c r="F150" s="317">
        <v>506.8</v>
      </c>
      <c r="G150" s="314"/>
      <c r="H150" s="210" t="s">
        <v>179</v>
      </c>
      <c r="I150" s="315" t="s">
        <v>329</v>
      </c>
      <c r="J150" s="314"/>
    </row>
    <row r="151" spans="1:10" x14ac:dyDescent="0.25">
      <c r="A151" s="208"/>
      <c r="B151" s="313"/>
      <c r="C151" s="314"/>
      <c r="D151" s="315" t="s">
        <v>185</v>
      </c>
      <c r="E151" s="314"/>
      <c r="F151" s="316">
        <v>506.8</v>
      </c>
      <c r="G151" s="314"/>
      <c r="H151" s="209"/>
      <c r="I151" s="313"/>
      <c r="J151" s="314"/>
    </row>
    <row r="152" spans="1:10" ht="45.6" customHeight="1" x14ac:dyDescent="0.25">
      <c r="B152" s="318" t="s">
        <v>216</v>
      </c>
      <c r="C152" s="319"/>
      <c r="D152" s="319"/>
      <c r="E152" s="319"/>
      <c r="F152" s="319"/>
      <c r="G152" s="319"/>
      <c r="H152" s="319"/>
      <c r="I152" s="319"/>
      <c r="J152" s="319"/>
    </row>
    <row r="153" spans="1:10" ht="15" customHeight="1" x14ac:dyDescent="0.25">
      <c r="A153" s="208"/>
      <c r="B153" s="313" t="s">
        <v>173</v>
      </c>
      <c r="C153" s="314"/>
      <c r="D153" s="313" t="s">
        <v>174</v>
      </c>
      <c r="E153" s="314"/>
      <c r="F153" s="313" t="s">
        <v>175</v>
      </c>
      <c r="G153" s="314"/>
      <c r="H153" s="209" t="s">
        <v>176</v>
      </c>
      <c r="I153" s="313" t="s">
        <v>177</v>
      </c>
      <c r="J153" s="314"/>
    </row>
    <row r="154" spans="1:10" ht="15" customHeight="1" x14ac:dyDescent="0.25">
      <c r="A154" s="208"/>
      <c r="B154" s="315">
        <v>1</v>
      </c>
      <c r="C154" s="314"/>
      <c r="D154" s="315" t="s">
        <v>217</v>
      </c>
      <c r="E154" s="314"/>
      <c r="F154" s="317">
        <v>485.2</v>
      </c>
      <c r="G154" s="314"/>
      <c r="H154" s="210" t="s">
        <v>330</v>
      </c>
      <c r="I154" s="315" t="s">
        <v>219</v>
      </c>
      <c r="J154" s="314"/>
    </row>
    <row r="155" spans="1:10" ht="15" customHeight="1" x14ac:dyDescent="0.25">
      <c r="A155" s="208"/>
      <c r="B155" s="315">
        <v>2</v>
      </c>
      <c r="C155" s="314"/>
      <c r="D155" s="315" t="s">
        <v>220</v>
      </c>
      <c r="E155" s="314"/>
      <c r="F155" s="317">
        <v>497.2</v>
      </c>
      <c r="G155" s="314"/>
      <c r="H155" s="210" t="s">
        <v>218</v>
      </c>
      <c r="I155" s="315" t="s">
        <v>219</v>
      </c>
      <c r="J155" s="314"/>
    </row>
    <row r="156" spans="1:10" ht="15" customHeight="1" x14ac:dyDescent="0.25">
      <c r="A156" s="208"/>
      <c r="B156" s="315">
        <v>3</v>
      </c>
      <c r="C156" s="314"/>
      <c r="D156" s="315" t="s">
        <v>331</v>
      </c>
      <c r="E156" s="314"/>
      <c r="F156" s="317">
        <v>40</v>
      </c>
      <c r="G156" s="314"/>
      <c r="H156" s="210" t="s">
        <v>179</v>
      </c>
      <c r="I156" s="315" t="s">
        <v>332</v>
      </c>
      <c r="J156" s="314"/>
    </row>
    <row r="157" spans="1:10" ht="15" customHeight="1" x14ac:dyDescent="0.25">
      <c r="A157" s="208"/>
      <c r="B157" s="315">
        <v>4</v>
      </c>
      <c r="C157" s="314"/>
      <c r="D157" s="315" t="s">
        <v>333</v>
      </c>
      <c r="E157" s="314"/>
      <c r="F157" s="317">
        <v>645.6</v>
      </c>
      <c r="G157" s="314"/>
      <c r="H157" s="210" t="s">
        <v>267</v>
      </c>
      <c r="I157" s="315" t="s">
        <v>219</v>
      </c>
      <c r="J157" s="314"/>
    </row>
    <row r="158" spans="1:10" ht="15" customHeight="1" x14ac:dyDescent="0.25">
      <c r="A158" s="208"/>
      <c r="B158" s="315">
        <v>5</v>
      </c>
      <c r="C158" s="314"/>
      <c r="D158" s="315" t="s">
        <v>334</v>
      </c>
      <c r="E158" s="314"/>
      <c r="F158" s="317">
        <v>502.8</v>
      </c>
      <c r="G158" s="314"/>
      <c r="H158" s="210" t="s">
        <v>288</v>
      </c>
      <c r="I158" s="315" t="s">
        <v>219</v>
      </c>
      <c r="J158" s="314"/>
    </row>
    <row r="159" spans="1:10" x14ac:dyDescent="0.25">
      <c r="A159" s="208"/>
      <c r="B159" s="313"/>
      <c r="C159" s="314"/>
      <c r="D159" s="315" t="s">
        <v>185</v>
      </c>
      <c r="E159" s="314"/>
      <c r="F159" s="316">
        <v>2170.8000000000002</v>
      </c>
      <c r="G159" s="314"/>
      <c r="H159" s="209"/>
      <c r="I159" s="313"/>
      <c r="J159" s="314"/>
    </row>
    <row r="160" spans="1:10" ht="45.6" customHeight="1" x14ac:dyDescent="0.25">
      <c r="B160" s="318" t="s">
        <v>335</v>
      </c>
      <c r="C160" s="319"/>
      <c r="D160" s="319"/>
      <c r="E160" s="319"/>
      <c r="F160" s="319"/>
      <c r="G160" s="319"/>
      <c r="H160" s="319"/>
      <c r="I160" s="319"/>
      <c r="J160" s="319"/>
    </row>
    <row r="161" spans="1:10" ht="15" customHeight="1" x14ac:dyDescent="0.25">
      <c r="A161" s="208"/>
      <c r="B161" s="313" t="s">
        <v>173</v>
      </c>
      <c r="C161" s="314"/>
      <c r="D161" s="313" t="s">
        <v>174</v>
      </c>
      <c r="E161" s="314"/>
      <c r="F161" s="313" t="s">
        <v>175</v>
      </c>
      <c r="G161" s="314"/>
      <c r="H161" s="209" t="s">
        <v>176</v>
      </c>
      <c r="I161" s="313" t="s">
        <v>177</v>
      </c>
      <c r="J161" s="314"/>
    </row>
    <row r="162" spans="1:10" ht="15" customHeight="1" x14ac:dyDescent="0.25">
      <c r="A162" s="208"/>
      <c r="B162" s="315">
        <v>1</v>
      </c>
      <c r="C162" s="314"/>
      <c r="D162" s="315" t="s">
        <v>336</v>
      </c>
      <c r="E162" s="314"/>
      <c r="F162" s="317">
        <v>6994</v>
      </c>
      <c r="G162" s="314"/>
      <c r="H162" s="210" t="s">
        <v>279</v>
      </c>
      <c r="I162" s="315" t="s">
        <v>337</v>
      </c>
      <c r="J162" s="314"/>
    </row>
    <row r="163" spans="1:10" ht="15" customHeight="1" x14ac:dyDescent="0.25">
      <c r="A163" s="208"/>
      <c r="B163" s="315">
        <v>2</v>
      </c>
      <c r="C163" s="314"/>
      <c r="D163" s="315" t="s">
        <v>336</v>
      </c>
      <c r="E163" s="314"/>
      <c r="F163" s="317">
        <v>7877</v>
      </c>
      <c r="G163" s="314"/>
      <c r="H163" s="210" t="s">
        <v>192</v>
      </c>
      <c r="I163" s="315" t="s">
        <v>337</v>
      </c>
      <c r="J163" s="314"/>
    </row>
    <row r="164" spans="1:10" x14ac:dyDescent="0.25">
      <c r="A164" s="208"/>
      <c r="B164" s="313"/>
      <c r="C164" s="314"/>
      <c r="D164" s="315" t="s">
        <v>185</v>
      </c>
      <c r="E164" s="314"/>
      <c r="F164" s="316">
        <v>14871</v>
      </c>
      <c r="G164" s="314"/>
      <c r="H164" s="209"/>
      <c r="I164" s="313"/>
      <c r="J164" s="314"/>
    </row>
    <row r="165" spans="1:10" ht="45.6" customHeight="1" x14ac:dyDescent="0.25">
      <c r="B165" s="318" t="s">
        <v>338</v>
      </c>
      <c r="C165" s="319"/>
      <c r="D165" s="319"/>
      <c r="E165" s="319"/>
      <c r="F165" s="319"/>
      <c r="G165" s="319"/>
      <c r="H165" s="319"/>
      <c r="I165" s="319"/>
      <c r="J165" s="319"/>
    </row>
    <row r="166" spans="1:10" ht="15" customHeight="1" x14ac:dyDescent="0.25">
      <c r="A166" s="208"/>
      <c r="B166" s="313" t="s">
        <v>173</v>
      </c>
      <c r="C166" s="314"/>
      <c r="D166" s="313" t="s">
        <v>174</v>
      </c>
      <c r="E166" s="314"/>
      <c r="F166" s="313" t="s">
        <v>175</v>
      </c>
      <c r="G166" s="314"/>
      <c r="H166" s="209" t="s">
        <v>176</v>
      </c>
      <c r="I166" s="313" t="s">
        <v>177</v>
      </c>
      <c r="J166" s="314"/>
    </row>
    <row r="167" spans="1:10" ht="15" customHeight="1" x14ac:dyDescent="0.25">
      <c r="A167" s="208"/>
      <c r="B167" s="315">
        <v>1</v>
      </c>
      <c r="C167" s="314"/>
      <c r="D167" s="315" t="s">
        <v>339</v>
      </c>
      <c r="E167" s="314"/>
      <c r="F167" s="317">
        <v>8572</v>
      </c>
      <c r="G167" s="314"/>
      <c r="H167" s="210" t="s">
        <v>203</v>
      </c>
      <c r="I167" s="315" t="s">
        <v>258</v>
      </c>
      <c r="J167" s="314"/>
    </row>
    <row r="168" spans="1:10" ht="15" customHeight="1" x14ac:dyDescent="0.25">
      <c r="A168" s="208"/>
      <c r="B168" s="315">
        <v>2</v>
      </c>
      <c r="C168" s="314"/>
      <c r="D168" s="315" t="s">
        <v>340</v>
      </c>
      <c r="E168" s="314"/>
      <c r="F168" s="317">
        <v>205185.82</v>
      </c>
      <c r="G168" s="314"/>
      <c r="H168" s="210" t="s">
        <v>228</v>
      </c>
      <c r="I168" s="315" t="s">
        <v>341</v>
      </c>
      <c r="J168" s="314"/>
    </row>
    <row r="169" spans="1:10" ht="15" customHeight="1" x14ac:dyDescent="0.25">
      <c r="A169" s="208"/>
      <c r="B169" s="315">
        <v>3</v>
      </c>
      <c r="C169" s="314"/>
      <c r="D169" s="315" t="s">
        <v>49</v>
      </c>
      <c r="E169" s="314"/>
      <c r="F169" s="317">
        <v>25698.23</v>
      </c>
      <c r="G169" s="314"/>
      <c r="H169" s="210" t="s">
        <v>254</v>
      </c>
      <c r="I169" s="315" t="s">
        <v>342</v>
      </c>
      <c r="J169" s="314"/>
    </row>
    <row r="170" spans="1:10" x14ac:dyDescent="0.25">
      <c r="A170" s="208"/>
      <c r="B170" s="313"/>
      <c r="C170" s="314"/>
      <c r="D170" s="315" t="s">
        <v>185</v>
      </c>
      <c r="E170" s="314"/>
      <c r="F170" s="316">
        <v>239456.05</v>
      </c>
      <c r="G170" s="314"/>
      <c r="H170" s="209"/>
      <c r="I170" s="313"/>
      <c r="J170" s="314"/>
    </row>
    <row r="171" spans="1:10" ht="409.6" hidden="1" customHeight="1" x14ac:dyDescent="0.25"/>
    <row r="172" spans="1:10" ht="12.6" customHeight="1" x14ac:dyDescent="0.25"/>
    <row r="173" spans="1:10" ht="22.5" customHeight="1" x14ac:dyDescent="0.25"/>
    <row r="174" spans="1:10" x14ac:dyDescent="0.25">
      <c r="E174" s="212" t="s">
        <v>234</v>
      </c>
      <c r="F174" s="213">
        <f>F15</f>
        <v>533743.68999999994</v>
      </c>
    </row>
    <row r="175" spans="1:10" x14ac:dyDescent="0.25">
      <c r="E175" s="212" t="s">
        <v>235</v>
      </c>
      <c r="F175" s="214">
        <f>F51+F66+F71+F76+F84+F90+F94+F100+F104+F116+F122+F135+F141+F147+F151+F159</f>
        <v>113621.26</v>
      </c>
    </row>
    <row r="176" spans="1:10" x14ac:dyDescent="0.25">
      <c r="E176" s="212" t="s">
        <v>343</v>
      </c>
      <c r="F176" s="214">
        <f>F21+F26+F32+F38+F44</f>
        <v>59114.34</v>
      </c>
    </row>
    <row r="177" spans="5:6" x14ac:dyDescent="0.25">
      <c r="E177" s="212" t="s">
        <v>344</v>
      </c>
      <c r="F177" s="214">
        <f>F164+F170</f>
        <v>254327.05</v>
      </c>
    </row>
    <row r="178" spans="5:6" x14ac:dyDescent="0.25">
      <c r="E178" s="212" t="s">
        <v>185</v>
      </c>
      <c r="F178" s="213">
        <f>SUM(F174:F177)</f>
        <v>960806.33999999985</v>
      </c>
    </row>
  </sheetData>
  <mergeCells count="567">
    <mergeCell ref="C3:G3"/>
    <mergeCell ref="C5:H5"/>
    <mergeCell ref="C7:H8"/>
    <mergeCell ref="B10:J10"/>
    <mergeCell ref="B11:C11"/>
    <mergeCell ref="D11:E11"/>
    <mergeCell ref="F11:G11"/>
    <mergeCell ref="I11:J11"/>
    <mergeCell ref="B14:C14"/>
    <mergeCell ref="D14:E14"/>
    <mergeCell ref="F14:G14"/>
    <mergeCell ref="I14:J14"/>
    <mergeCell ref="B15:C15"/>
    <mergeCell ref="D15:E15"/>
    <mergeCell ref="F15:G15"/>
    <mergeCell ref="I15:J15"/>
    <mergeCell ref="B12:C12"/>
    <mergeCell ref="D12:E12"/>
    <mergeCell ref="F12:G12"/>
    <mergeCell ref="I12:J12"/>
    <mergeCell ref="B13:C13"/>
    <mergeCell ref="D13:E13"/>
    <mergeCell ref="F13:G13"/>
    <mergeCell ref="I13:J13"/>
    <mergeCell ref="B19:C19"/>
    <mergeCell ref="D19:E19"/>
    <mergeCell ref="F19:G19"/>
    <mergeCell ref="I19:J19"/>
    <mergeCell ref="B20:C20"/>
    <mergeCell ref="D20:E20"/>
    <mergeCell ref="F20:G20"/>
    <mergeCell ref="I20:J20"/>
    <mergeCell ref="B16:J16"/>
    <mergeCell ref="B17:C17"/>
    <mergeCell ref="D17:E17"/>
    <mergeCell ref="F17:G17"/>
    <mergeCell ref="I17:J17"/>
    <mergeCell ref="B18:C18"/>
    <mergeCell ref="D18:E18"/>
    <mergeCell ref="F18:G18"/>
    <mergeCell ref="I18:J18"/>
    <mergeCell ref="B24:C24"/>
    <mergeCell ref="D24:E24"/>
    <mergeCell ref="F24:G24"/>
    <mergeCell ref="I24:J24"/>
    <mergeCell ref="B25:C25"/>
    <mergeCell ref="D25:E25"/>
    <mergeCell ref="F25:G25"/>
    <mergeCell ref="I25:J25"/>
    <mergeCell ref="B21:C21"/>
    <mergeCell ref="D21:E21"/>
    <mergeCell ref="F21:G21"/>
    <mergeCell ref="I21:J21"/>
    <mergeCell ref="B22:J22"/>
    <mergeCell ref="B23:C23"/>
    <mergeCell ref="D23:E23"/>
    <mergeCell ref="F23:G23"/>
    <mergeCell ref="I23:J23"/>
    <mergeCell ref="B26:C26"/>
    <mergeCell ref="D26:E26"/>
    <mergeCell ref="F26:G26"/>
    <mergeCell ref="I26:J26"/>
    <mergeCell ref="B27:J27"/>
    <mergeCell ref="B28:C28"/>
    <mergeCell ref="D28:E28"/>
    <mergeCell ref="F28:G28"/>
    <mergeCell ref="I28:J28"/>
    <mergeCell ref="B31:C31"/>
    <mergeCell ref="D31:E31"/>
    <mergeCell ref="F31:G31"/>
    <mergeCell ref="I31:J31"/>
    <mergeCell ref="B32:C32"/>
    <mergeCell ref="D32:E32"/>
    <mergeCell ref="F32:G32"/>
    <mergeCell ref="I32:J32"/>
    <mergeCell ref="B29:C29"/>
    <mergeCell ref="D29:E29"/>
    <mergeCell ref="F29:G29"/>
    <mergeCell ref="I29:J29"/>
    <mergeCell ref="B30:C30"/>
    <mergeCell ref="D30:E30"/>
    <mergeCell ref="F30:G30"/>
    <mergeCell ref="I30:J30"/>
    <mergeCell ref="B36:C36"/>
    <mergeCell ref="D36:E36"/>
    <mergeCell ref="F36:G36"/>
    <mergeCell ref="I36:J36"/>
    <mergeCell ref="B37:C37"/>
    <mergeCell ref="D37:E37"/>
    <mergeCell ref="F37:G37"/>
    <mergeCell ref="I37:J37"/>
    <mergeCell ref="B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8:C38"/>
    <mergeCell ref="D38:E38"/>
    <mergeCell ref="F38:G38"/>
    <mergeCell ref="I38:J38"/>
    <mergeCell ref="B39:J39"/>
    <mergeCell ref="B40:C40"/>
    <mergeCell ref="D40:E40"/>
    <mergeCell ref="F40:G40"/>
    <mergeCell ref="I40:J40"/>
    <mergeCell ref="B43:C43"/>
    <mergeCell ref="D43:E43"/>
    <mergeCell ref="F43:G43"/>
    <mergeCell ref="I43:J43"/>
    <mergeCell ref="B44:C44"/>
    <mergeCell ref="D44:E44"/>
    <mergeCell ref="F44:G44"/>
    <mergeCell ref="I44:J44"/>
    <mergeCell ref="B41:C41"/>
    <mergeCell ref="D41:E41"/>
    <mergeCell ref="F41:G41"/>
    <mergeCell ref="I41:J41"/>
    <mergeCell ref="B42:C42"/>
    <mergeCell ref="D42:E42"/>
    <mergeCell ref="F42:G42"/>
    <mergeCell ref="I42:J42"/>
    <mergeCell ref="B49:C49"/>
    <mergeCell ref="D49:E49"/>
    <mergeCell ref="F49:G49"/>
    <mergeCell ref="I49:J49"/>
    <mergeCell ref="B50:C50"/>
    <mergeCell ref="D50:E50"/>
    <mergeCell ref="F50:G50"/>
    <mergeCell ref="I50:J50"/>
    <mergeCell ref="B46:J46"/>
    <mergeCell ref="B47:C47"/>
    <mergeCell ref="D47:E47"/>
    <mergeCell ref="F47:G47"/>
    <mergeCell ref="I47:J47"/>
    <mergeCell ref="B48:C48"/>
    <mergeCell ref="D48:E48"/>
    <mergeCell ref="F48:G48"/>
    <mergeCell ref="I48:J48"/>
    <mergeCell ref="B51:C51"/>
    <mergeCell ref="D51:E51"/>
    <mergeCell ref="F51:G51"/>
    <mergeCell ref="I51:J51"/>
    <mergeCell ref="B53:J53"/>
    <mergeCell ref="B54:C54"/>
    <mergeCell ref="D54:E54"/>
    <mergeCell ref="F54:G54"/>
    <mergeCell ref="I54:J54"/>
    <mergeCell ref="B57:C57"/>
    <mergeCell ref="D57:E57"/>
    <mergeCell ref="F57:G57"/>
    <mergeCell ref="I57:J57"/>
    <mergeCell ref="B58:C58"/>
    <mergeCell ref="D58:E58"/>
    <mergeCell ref="F58:G58"/>
    <mergeCell ref="I58:J58"/>
    <mergeCell ref="B55:C55"/>
    <mergeCell ref="D55:E55"/>
    <mergeCell ref="F55:G55"/>
    <mergeCell ref="I55:J55"/>
    <mergeCell ref="B56:C56"/>
    <mergeCell ref="D56:E56"/>
    <mergeCell ref="F56:G56"/>
    <mergeCell ref="I56:J56"/>
    <mergeCell ref="B61:C61"/>
    <mergeCell ref="D61:E61"/>
    <mergeCell ref="F61:G61"/>
    <mergeCell ref="I61:J61"/>
    <mergeCell ref="B62:C62"/>
    <mergeCell ref="D62:E62"/>
    <mergeCell ref="F62:G62"/>
    <mergeCell ref="I62:J62"/>
    <mergeCell ref="B59:C59"/>
    <mergeCell ref="D59:E59"/>
    <mergeCell ref="F59:G59"/>
    <mergeCell ref="I59:J59"/>
    <mergeCell ref="B60:C60"/>
    <mergeCell ref="D60:E60"/>
    <mergeCell ref="F60:G60"/>
    <mergeCell ref="I60:J60"/>
    <mergeCell ref="B65:C65"/>
    <mergeCell ref="D65:E65"/>
    <mergeCell ref="F65:G65"/>
    <mergeCell ref="I65:J65"/>
    <mergeCell ref="B66:C66"/>
    <mergeCell ref="D66:E66"/>
    <mergeCell ref="F66:G66"/>
    <mergeCell ref="I66:J66"/>
    <mergeCell ref="B63:C63"/>
    <mergeCell ref="D63:E63"/>
    <mergeCell ref="F63:G63"/>
    <mergeCell ref="I63:J63"/>
    <mergeCell ref="B64:C64"/>
    <mergeCell ref="D64:E64"/>
    <mergeCell ref="F64:G64"/>
    <mergeCell ref="I64:J64"/>
    <mergeCell ref="B70:C70"/>
    <mergeCell ref="D70:E70"/>
    <mergeCell ref="F70:G70"/>
    <mergeCell ref="I70:J70"/>
    <mergeCell ref="B71:C71"/>
    <mergeCell ref="D71:E71"/>
    <mergeCell ref="F71:G71"/>
    <mergeCell ref="I71:J71"/>
    <mergeCell ref="B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5:C75"/>
    <mergeCell ref="D75:E75"/>
    <mergeCell ref="F75:G75"/>
    <mergeCell ref="I75:J75"/>
    <mergeCell ref="B76:C76"/>
    <mergeCell ref="D76:E76"/>
    <mergeCell ref="F76:G76"/>
    <mergeCell ref="I76:J76"/>
    <mergeCell ref="B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84:C84"/>
    <mergeCell ref="D84:E84"/>
    <mergeCell ref="F84:G84"/>
    <mergeCell ref="I84:J84"/>
    <mergeCell ref="B85:J85"/>
    <mergeCell ref="B86:C86"/>
    <mergeCell ref="D86:E86"/>
    <mergeCell ref="F86:G86"/>
    <mergeCell ref="I86:J86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91:J91"/>
    <mergeCell ref="B92:C92"/>
    <mergeCell ref="D92:E92"/>
    <mergeCell ref="F92:G92"/>
    <mergeCell ref="I92:J92"/>
    <mergeCell ref="B93:C93"/>
    <mergeCell ref="D93:E93"/>
    <mergeCell ref="F93:G93"/>
    <mergeCell ref="I93:J93"/>
    <mergeCell ref="B94:C94"/>
    <mergeCell ref="D94:E94"/>
    <mergeCell ref="F94:G94"/>
    <mergeCell ref="I94:J94"/>
    <mergeCell ref="B95:J95"/>
    <mergeCell ref="B96:C96"/>
    <mergeCell ref="D96:E96"/>
    <mergeCell ref="F96:G96"/>
    <mergeCell ref="I96:J96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97:C97"/>
    <mergeCell ref="D97:E97"/>
    <mergeCell ref="F97:G97"/>
    <mergeCell ref="I97:J97"/>
    <mergeCell ref="B98:C98"/>
    <mergeCell ref="D98:E98"/>
    <mergeCell ref="F98:G98"/>
    <mergeCell ref="I98:J98"/>
    <mergeCell ref="B101:J101"/>
    <mergeCell ref="B102:C102"/>
    <mergeCell ref="D102:E102"/>
    <mergeCell ref="F102:G102"/>
    <mergeCell ref="I102:J102"/>
    <mergeCell ref="B103:C103"/>
    <mergeCell ref="D103:E103"/>
    <mergeCell ref="F103:G103"/>
    <mergeCell ref="I103:J103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04:C104"/>
    <mergeCell ref="D104:E104"/>
    <mergeCell ref="F104:G104"/>
    <mergeCell ref="I104:J104"/>
    <mergeCell ref="B105:J105"/>
    <mergeCell ref="B106:C106"/>
    <mergeCell ref="D106:E106"/>
    <mergeCell ref="F106:G106"/>
    <mergeCell ref="I106:J106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20:C120"/>
    <mergeCell ref="D120:E120"/>
    <mergeCell ref="F120:G120"/>
    <mergeCell ref="I120:J120"/>
    <mergeCell ref="B121:C121"/>
    <mergeCell ref="D121:E121"/>
    <mergeCell ref="F121:G121"/>
    <mergeCell ref="I121:J121"/>
    <mergeCell ref="B117:J117"/>
    <mergeCell ref="B118:C118"/>
    <mergeCell ref="D118:E118"/>
    <mergeCell ref="F118:G118"/>
    <mergeCell ref="I118:J118"/>
    <mergeCell ref="B119:C119"/>
    <mergeCell ref="D119:E119"/>
    <mergeCell ref="F119:G119"/>
    <mergeCell ref="I119:J119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2:C122"/>
    <mergeCell ref="D122:E122"/>
    <mergeCell ref="F122:G122"/>
    <mergeCell ref="I122:J122"/>
    <mergeCell ref="B123:J123"/>
    <mergeCell ref="B124:C124"/>
    <mergeCell ref="D124:E124"/>
    <mergeCell ref="F124:G124"/>
    <mergeCell ref="I124:J124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5:C135"/>
    <mergeCell ref="D135:E135"/>
    <mergeCell ref="F135:G135"/>
    <mergeCell ref="I135:J135"/>
    <mergeCell ref="B136:J136"/>
    <mergeCell ref="B137:C137"/>
    <mergeCell ref="D137:E137"/>
    <mergeCell ref="F137:G137"/>
    <mergeCell ref="I137:J137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7:C147"/>
    <mergeCell ref="D147:E147"/>
    <mergeCell ref="F147:G147"/>
    <mergeCell ref="I147:J147"/>
    <mergeCell ref="B148:J148"/>
    <mergeCell ref="B149:C149"/>
    <mergeCell ref="D149:E149"/>
    <mergeCell ref="F149:G149"/>
    <mergeCell ref="I149:J149"/>
    <mergeCell ref="B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59:C159"/>
    <mergeCell ref="D159:E159"/>
    <mergeCell ref="F159:G159"/>
    <mergeCell ref="I159:J159"/>
    <mergeCell ref="B160:J160"/>
    <mergeCell ref="B161:C161"/>
    <mergeCell ref="D161:E161"/>
    <mergeCell ref="F161:G161"/>
    <mergeCell ref="I161:J161"/>
    <mergeCell ref="B164:C164"/>
    <mergeCell ref="D164:E164"/>
    <mergeCell ref="F164:G164"/>
    <mergeCell ref="I164:J164"/>
    <mergeCell ref="B165:J165"/>
    <mergeCell ref="B166:C166"/>
    <mergeCell ref="D166:E166"/>
    <mergeCell ref="F166:G166"/>
    <mergeCell ref="I166:J166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</mergeCells>
  <pageMargins left="0.7" right="0.7" top="0.75" bottom="0.75" header="0.3" footer="0.3"/>
  <pageSetup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22" zoomScale="60" zoomScaleNormal="100" workbookViewId="0">
      <selection activeCell="U17" sqref="U17"/>
    </sheetView>
  </sheetViews>
  <sheetFormatPr defaultRowHeight="15" x14ac:dyDescent="0.25"/>
  <cols>
    <col min="1" max="1" width="2.28515625" customWidth="1"/>
    <col min="2" max="2" width="0" hidden="1" customWidth="1"/>
    <col min="3" max="3" width="3.5703125" customWidth="1"/>
    <col min="4" max="4" width="6.5703125" customWidth="1"/>
    <col min="5" max="5" width="54.7109375" customWidth="1"/>
    <col min="6" max="6" width="13" customWidth="1"/>
    <col min="7" max="7" width="11.140625" customWidth="1"/>
    <col min="8" max="8" width="14.85546875" customWidth="1"/>
    <col min="9" max="9" width="38.7109375" customWidth="1"/>
    <col min="10" max="10" width="5" customWidth="1"/>
    <col min="11" max="11" width="0.85546875" customWidth="1"/>
    <col min="12" max="12" width="1.42578125" customWidth="1"/>
    <col min="250" max="250" width="2.28515625" customWidth="1"/>
    <col min="251" max="251" width="0" hidden="1" customWidth="1"/>
    <col min="252" max="252" width="11.7109375" customWidth="1"/>
    <col min="253" max="253" width="19.42578125" customWidth="1"/>
    <col min="254" max="254" width="8.5703125" customWidth="1"/>
    <col min="255" max="255" width="1.28515625" customWidth="1"/>
    <col min="256" max="256" width="6.7109375" customWidth="1"/>
    <col min="257" max="257" width="11.140625" customWidth="1"/>
    <col min="258" max="258" width="7.5703125" customWidth="1"/>
    <col min="259" max="259" width="7" customWidth="1"/>
    <col min="260" max="260" width="6.5703125" customWidth="1"/>
    <col min="261" max="261" width="9.28515625" customWidth="1"/>
    <col min="262" max="262" width="7.42578125" customWidth="1"/>
    <col min="263" max="263" width="11.140625" customWidth="1"/>
    <col min="264" max="264" width="14.85546875" customWidth="1"/>
    <col min="265" max="265" width="18.5703125" customWidth="1"/>
    <col min="266" max="266" width="5" customWidth="1"/>
    <col min="267" max="267" width="0.85546875" customWidth="1"/>
    <col min="268" max="268" width="1.42578125" customWidth="1"/>
    <col min="506" max="506" width="2.28515625" customWidth="1"/>
    <col min="507" max="507" width="0" hidden="1" customWidth="1"/>
    <col min="508" max="508" width="11.7109375" customWidth="1"/>
    <col min="509" max="509" width="19.42578125" customWidth="1"/>
    <col min="510" max="510" width="8.5703125" customWidth="1"/>
    <col min="511" max="511" width="1.28515625" customWidth="1"/>
    <col min="512" max="512" width="6.7109375" customWidth="1"/>
    <col min="513" max="513" width="11.140625" customWidth="1"/>
    <col min="514" max="514" width="7.5703125" customWidth="1"/>
    <col min="515" max="515" width="7" customWidth="1"/>
    <col min="516" max="516" width="6.5703125" customWidth="1"/>
    <col min="517" max="517" width="9.28515625" customWidth="1"/>
    <col min="518" max="518" width="7.42578125" customWidth="1"/>
    <col min="519" max="519" width="11.140625" customWidth="1"/>
    <col min="520" max="520" width="14.85546875" customWidth="1"/>
    <col min="521" max="521" width="18.5703125" customWidth="1"/>
    <col min="522" max="522" width="5" customWidth="1"/>
    <col min="523" max="523" width="0.85546875" customWidth="1"/>
    <col min="524" max="524" width="1.42578125" customWidth="1"/>
    <col min="762" max="762" width="2.28515625" customWidth="1"/>
    <col min="763" max="763" width="0" hidden="1" customWidth="1"/>
    <col min="764" max="764" width="11.7109375" customWidth="1"/>
    <col min="765" max="765" width="19.42578125" customWidth="1"/>
    <col min="766" max="766" width="8.5703125" customWidth="1"/>
    <col min="767" max="767" width="1.28515625" customWidth="1"/>
    <col min="768" max="768" width="6.7109375" customWidth="1"/>
    <col min="769" max="769" width="11.140625" customWidth="1"/>
    <col min="770" max="770" width="7.5703125" customWidth="1"/>
    <col min="771" max="771" width="7" customWidth="1"/>
    <col min="772" max="772" width="6.5703125" customWidth="1"/>
    <col min="773" max="773" width="9.28515625" customWidth="1"/>
    <col min="774" max="774" width="7.42578125" customWidth="1"/>
    <col min="775" max="775" width="11.140625" customWidth="1"/>
    <col min="776" max="776" width="14.85546875" customWidth="1"/>
    <col min="777" max="777" width="18.5703125" customWidth="1"/>
    <col min="778" max="778" width="5" customWidth="1"/>
    <col min="779" max="779" width="0.85546875" customWidth="1"/>
    <col min="780" max="780" width="1.42578125" customWidth="1"/>
    <col min="1018" max="1018" width="2.28515625" customWidth="1"/>
    <col min="1019" max="1019" width="0" hidden="1" customWidth="1"/>
    <col min="1020" max="1020" width="11.7109375" customWidth="1"/>
    <col min="1021" max="1021" width="19.42578125" customWidth="1"/>
    <col min="1022" max="1022" width="8.5703125" customWidth="1"/>
    <col min="1023" max="1023" width="1.28515625" customWidth="1"/>
    <col min="1024" max="1024" width="6.7109375" customWidth="1"/>
    <col min="1025" max="1025" width="11.140625" customWidth="1"/>
    <col min="1026" max="1026" width="7.5703125" customWidth="1"/>
    <col min="1027" max="1027" width="7" customWidth="1"/>
    <col min="1028" max="1028" width="6.5703125" customWidth="1"/>
    <col min="1029" max="1029" width="9.28515625" customWidth="1"/>
    <col min="1030" max="1030" width="7.42578125" customWidth="1"/>
    <col min="1031" max="1031" width="11.140625" customWidth="1"/>
    <col min="1032" max="1032" width="14.85546875" customWidth="1"/>
    <col min="1033" max="1033" width="18.5703125" customWidth="1"/>
    <col min="1034" max="1034" width="5" customWidth="1"/>
    <col min="1035" max="1035" width="0.85546875" customWidth="1"/>
    <col min="1036" max="1036" width="1.42578125" customWidth="1"/>
    <col min="1274" max="1274" width="2.28515625" customWidth="1"/>
    <col min="1275" max="1275" width="0" hidden="1" customWidth="1"/>
    <col min="1276" max="1276" width="11.7109375" customWidth="1"/>
    <col min="1277" max="1277" width="19.42578125" customWidth="1"/>
    <col min="1278" max="1278" width="8.5703125" customWidth="1"/>
    <col min="1279" max="1279" width="1.28515625" customWidth="1"/>
    <col min="1280" max="1280" width="6.7109375" customWidth="1"/>
    <col min="1281" max="1281" width="11.140625" customWidth="1"/>
    <col min="1282" max="1282" width="7.5703125" customWidth="1"/>
    <col min="1283" max="1283" width="7" customWidth="1"/>
    <col min="1284" max="1284" width="6.5703125" customWidth="1"/>
    <col min="1285" max="1285" width="9.28515625" customWidth="1"/>
    <col min="1286" max="1286" width="7.42578125" customWidth="1"/>
    <col min="1287" max="1287" width="11.140625" customWidth="1"/>
    <col min="1288" max="1288" width="14.85546875" customWidth="1"/>
    <col min="1289" max="1289" width="18.5703125" customWidth="1"/>
    <col min="1290" max="1290" width="5" customWidth="1"/>
    <col min="1291" max="1291" width="0.85546875" customWidth="1"/>
    <col min="1292" max="1292" width="1.42578125" customWidth="1"/>
    <col min="1530" max="1530" width="2.28515625" customWidth="1"/>
    <col min="1531" max="1531" width="0" hidden="1" customWidth="1"/>
    <col min="1532" max="1532" width="11.7109375" customWidth="1"/>
    <col min="1533" max="1533" width="19.42578125" customWidth="1"/>
    <col min="1534" max="1534" width="8.5703125" customWidth="1"/>
    <col min="1535" max="1535" width="1.28515625" customWidth="1"/>
    <col min="1536" max="1536" width="6.7109375" customWidth="1"/>
    <col min="1537" max="1537" width="11.140625" customWidth="1"/>
    <col min="1538" max="1538" width="7.5703125" customWidth="1"/>
    <col min="1539" max="1539" width="7" customWidth="1"/>
    <col min="1540" max="1540" width="6.5703125" customWidth="1"/>
    <col min="1541" max="1541" width="9.28515625" customWidth="1"/>
    <col min="1542" max="1542" width="7.42578125" customWidth="1"/>
    <col min="1543" max="1543" width="11.140625" customWidth="1"/>
    <col min="1544" max="1544" width="14.85546875" customWidth="1"/>
    <col min="1545" max="1545" width="18.5703125" customWidth="1"/>
    <col min="1546" max="1546" width="5" customWidth="1"/>
    <col min="1547" max="1547" width="0.85546875" customWidth="1"/>
    <col min="1548" max="1548" width="1.42578125" customWidth="1"/>
    <col min="1786" max="1786" width="2.28515625" customWidth="1"/>
    <col min="1787" max="1787" width="0" hidden="1" customWidth="1"/>
    <col min="1788" max="1788" width="11.7109375" customWidth="1"/>
    <col min="1789" max="1789" width="19.42578125" customWidth="1"/>
    <col min="1790" max="1790" width="8.5703125" customWidth="1"/>
    <col min="1791" max="1791" width="1.28515625" customWidth="1"/>
    <col min="1792" max="1792" width="6.7109375" customWidth="1"/>
    <col min="1793" max="1793" width="11.140625" customWidth="1"/>
    <col min="1794" max="1794" width="7.5703125" customWidth="1"/>
    <col min="1795" max="1795" width="7" customWidth="1"/>
    <col min="1796" max="1796" width="6.5703125" customWidth="1"/>
    <col min="1797" max="1797" width="9.28515625" customWidth="1"/>
    <col min="1798" max="1798" width="7.42578125" customWidth="1"/>
    <col min="1799" max="1799" width="11.140625" customWidth="1"/>
    <col min="1800" max="1800" width="14.85546875" customWidth="1"/>
    <col min="1801" max="1801" width="18.5703125" customWidth="1"/>
    <col min="1802" max="1802" width="5" customWidth="1"/>
    <col min="1803" max="1803" width="0.85546875" customWidth="1"/>
    <col min="1804" max="1804" width="1.42578125" customWidth="1"/>
    <col min="2042" max="2042" width="2.28515625" customWidth="1"/>
    <col min="2043" max="2043" width="0" hidden="1" customWidth="1"/>
    <col min="2044" max="2044" width="11.7109375" customWidth="1"/>
    <col min="2045" max="2045" width="19.42578125" customWidth="1"/>
    <col min="2046" max="2046" width="8.5703125" customWidth="1"/>
    <col min="2047" max="2047" width="1.28515625" customWidth="1"/>
    <col min="2048" max="2048" width="6.7109375" customWidth="1"/>
    <col min="2049" max="2049" width="11.140625" customWidth="1"/>
    <col min="2050" max="2050" width="7.5703125" customWidth="1"/>
    <col min="2051" max="2051" width="7" customWidth="1"/>
    <col min="2052" max="2052" width="6.5703125" customWidth="1"/>
    <col min="2053" max="2053" width="9.28515625" customWidth="1"/>
    <col min="2054" max="2054" width="7.42578125" customWidth="1"/>
    <col min="2055" max="2055" width="11.140625" customWidth="1"/>
    <col min="2056" max="2056" width="14.85546875" customWidth="1"/>
    <col min="2057" max="2057" width="18.5703125" customWidth="1"/>
    <col min="2058" max="2058" width="5" customWidth="1"/>
    <col min="2059" max="2059" width="0.85546875" customWidth="1"/>
    <col min="2060" max="2060" width="1.42578125" customWidth="1"/>
    <col min="2298" max="2298" width="2.28515625" customWidth="1"/>
    <col min="2299" max="2299" width="0" hidden="1" customWidth="1"/>
    <col min="2300" max="2300" width="11.7109375" customWidth="1"/>
    <col min="2301" max="2301" width="19.42578125" customWidth="1"/>
    <col min="2302" max="2302" width="8.5703125" customWidth="1"/>
    <col min="2303" max="2303" width="1.28515625" customWidth="1"/>
    <col min="2304" max="2304" width="6.7109375" customWidth="1"/>
    <col min="2305" max="2305" width="11.140625" customWidth="1"/>
    <col min="2306" max="2306" width="7.5703125" customWidth="1"/>
    <col min="2307" max="2307" width="7" customWidth="1"/>
    <col min="2308" max="2308" width="6.5703125" customWidth="1"/>
    <col min="2309" max="2309" width="9.28515625" customWidth="1"/>
    <col min="2310" max="2310" width="7.42578125" customWidth="1"/>
    <col min="2311" max="2311" width="11.140625" customWidth="1"/>
    <col min="2312" max="2312" width="14.85546875" customWidth="1"/>
    <col min="2313" max="2313" width="18.5703125" customWidth="1"/>
    <col min="2314" max="2314" width="5" customWidth="1"/>
    <col min="2315" max="2315" width="0.85546875" customWidth="1"/>
    <col min="2316" max="2316" width="1.42578125" customWidth="1"/>
    <col min="2554" max="2554" width="2.28515625" customWidth="1"/>
    <col min="2555" max="2555" width="0" hidden="1" customWidth="1"/>
    <col min="2556" max="2556" width="11.7109375" customWidth="1"/>
    <col min="2557" max="2557" width="19.42578125" customWidth="1"/>
    <col min="2558" max="2558" width="8.5703125" customWidth="1"/>
    <col min="2559" max="2559" width="1.28515625" customWidth="1"/>
    <col min="2560" max="2560" width="6.7109375" customWidth="1"/>
    <col min="2561" max="2561" width="11.140625" customWidth="1"/>
    <col min="2562" max="2562" width="7.5703125" customWidth="1"/>
    <col min="2563" max="2563" width="7" customWidth="1"/>
    <col min="2564" max="2564" width="6.5703125" customWidth="1"/>
    <col min="2565" max="2565" width="9.28515625" customWidth="1"/>
    <col min="2566" max="2566" width="7.42578125" customWidth="1"/>
    <col min="2567" max="2567" width="11.140625" customWidth="1"/>
    <col min="2568" max="2568" width="14.85546875" customWidth="1"/>
    <col min="2569" max="2569" width="18.5703125" customWidth="1"/>
    <col min="2570" max="2570" width="5" customWidth="1"/>
    <col min="2571" max="2571" width="0.85546875" customWidth="1"/>
    <col min="2572" max="2572" width="1.42578125" customWidth="1"/>
    <col min="2810" max="2810" width="2.28515625" customWidth="1"/>
    <col min="2811" max="2811" width="0" hidden="1" customWidth="1"/>
    <col min="2812" max="2812" width="11.7109375" customWidth="1"/>
    <col min="2813" max="2813" width="19.42578125" customWidth="1"/>
    <col min="2814" max="2814" width="8.5703125" customWidth="1"/>
    <col min="2815" max="2815" width="1.28515625" customWidth="1"/>
    <col min="2816" max="2816" width="6.7109375" customWidth="1"/>
    <col min="2817" max="2817" width="11.140625" customWidth="1"/>
    <col min="2818" max="2818" width="7.5703125" customWidth="1"/>
    <col min="2819" max="2819" width="7" customWidth="1"/>
    <col min="2820" max="2820" width="6.5703125" customWidth="1"/>
    <col min="2821" max="2821" width="9.28515625" customWidth="1"/>
    <col min="2822" max="2822" width="7.42578125" customWidth="1"/>
    <col min="2823" max="2823" width="11.140625" customWidth="1"/>
    <col min="2824" max="2824" width="14.85546875" customWidth="1"/>
    <col min="2825" max="2825" width="18.5703125" customWidth="1"/>
    <col min="2826" max="2826" width="5" customWidth="1"/>
    <col min="2827" max="2827" width="0.85546875" customWidth="1"/>
    <col min="2828" max="2828" width="1.42578125" customWidth="1"/>
    <col min="3066" max="3066" width="2.28515625" customWidth="1"/>
    <col min="3067" max="3067" width="0" hidden="1" customWidth="1"/>
    <col min="3068" max="3068" width="11.7109375" customWidth="1"/>
    <col min="3069" max="3069" width="19.42578125" customWidth="1"/>
    <col min="3070" max="3070" width="8.5703125" customWidth="1"/>
    <col min="3071" max="3071" width="1.28515625" customWidth="1"/>
    <col min="3072" max="3072" width="6.7109375" customWidth="1"/>
    <col min="3073" max="3073" width="11.140625" customWidth="1"/>
    <col min="3074" max="3074" width="7.5703125" customWidth="1"/>
    <col min="3075" max="3075" width="7" customWidth="1"/>
    <col min="3076" max="3076" width="6.5703125" customWidth="1"/>
    <col min="3077" max="3077" width="9.28515625" customWidth="1"/>
    <col min="3078" max="3078" width="7.42578125" customWidth="1"/>
    <col min="3079" max="3079" width="11.140625" customWidth="1"/>
    <col min="3080" max="3080" width="14.85546875" customWidth="1"/>
    <col min="3081" max="3081" width="18.5703125" customWidth="1"/>
    <col min="3082" max="3082" width="5" customWidth="1"/>
    <col min="3083" max="3083" width="0.85546875" customWidth="1"/>
    <col min="3084" max="3084" width="1.42578125" customWidth="1"/>
    <col min="3322" max="3322" width="2.28515625" customWidth="1"/>
    <col min="3323" max="3323" width="0" hidden="1" customWidth="1"/>
    <col min="3324" max="3324" width="11.7109375" customWidth="1"/>
    <col min="3325" max="3325" width="19.42578125" customWidth="1"/>
    <col min="3326" max="3326" width="8.5703125" customWidth="1"/>
    <col min="3327" max="3327" width="1.28515625" customWidth="1"/>
    <col min="3328" max="3328" width="6.7109375" customWidth="1"/>
    <col min="3329" max="3329" width="11.140625" customWidth="1"/>
    <col min="3330" max="3330" width="7.5703125" customWidth="1"/>
    <col min="3331" max="3331" width="7" customWidth="1"/>
    <col min="3332" max="3332" width="6.5703125" customWidth="1"/>
    <col min="3333" max="3333" width="9.28515625" customWidth="1"/>
    <col min="3334" max="3334" width="7.42578125" customWidth="1"/>
    <col min="3335" max="3335" width="11.140625" customWidth="1"/>
    <col min="3336" max="3336" width="14.85546875" customWidth="1"/>
    <col min="3337" max="3337" width="18.5703125" customWidth="1"/>
    <col min="3338" max="3338" width="5" customWidth="1"/>
    <col min="3339" max="3339" width="0.85546875" customWidth="1"/>
    <col min="3340" max="3340" width="1.42578125" customWidth="1"/>
    <col min="3578" max="3578" width="2.28515625" customWidth="1"/>
    <col min="3579" max="3579" width="0" hidden="1" customWidth="1"/>
    <col min="3580" max="3580" width="11.7109375" customWidth="1"/>
    <col min="3581" max="3581" width="19.42578125" customWidth="1"/>
    <col min="3582" max="3582" width="8.5703125" customWidth="1"/>
    <col min="3583" max="3583" width="1.28515625" customWidth="1"/>
    <col min="3584" max="3584" width="6.7109375" customWidth="1"/>
    <col min="3585" max="3585" width="11.140625" customWidth="1"/>
    <col min="3586" max="3586" width="7.5703125" customWidth="1"/>
    <col min="3587" max="3587" width="7" customWidth="1"/>
    <col min="3588" max="3588" width="6.5703125" customWidth="1"/>
    <col min="3589" max="3589" width="9.28515625" customWidth="1"/>
    <col min="3590" max="3590" width="7.42578125" customWidth="1"/>
    <col min="3591" max="3591" width="11.140625" customWidth="1"/>
    <col min="3592" max="3592" width="14.85546875" customWidth="1"/>
    <col min="3593" max="3593" width="18.5703125" customWidth="1"/>
    <col min="3594" max="3594" width="5" customWidth="1"/>
    <col min="3595" max="3595" width="0.85546875" customWidth="1"/>
    <col min="3596" max="3596" width="1.42578125" customWidth="1"/>
    <col min="3834" max="3834" width="2.28515625" customWidth="1"/>
    <col min="3835" max="3835" width="0" hidden="1" customWidth="1"/>
    <col min="3836" max="3836" width="11.7109375" customWidth="1"/>
    <col min="3837" max="3837" width="19.42578125" customWidth="1"/>
    <col min="3838" max="3838" width="8.5703125" customWidth="1"/>
    <col min="3839" max="3839" width="1.28515625" customWidth="1"/>
    <col min="3840" max="3840" width="6.7109375" customWidth="1"/>
    <col min="3841" max="3841" width="11.140625" customWidth="1"/>
    <col min="3842" max="3842" width="7.5703125" customWidth="1"/>
    <col min="3843" max="3843" width="7" customWidth="1"/>
    <col min="3844" max="3844" width="6.5703125" customWidth="1"/>
    <col min="3845" max="3845" width="9.28515625" customWidth="1"/>
    <col min="3846" max="3846" width="7.42578125" customWidth="1"/>
    <col min="3847" max="3847" width="11.140625" customWidth="1"/>
    <col min="3848" max="3848" width="14.85546875" customWidth="1"/>
    <col min="3849" max="3849" width="18.5703125" customWidth="1"/>
    <col min="3850" max="3850" width="5" customWidth="1"/>
    <col min="3851" max="3851" width="0.85546875" customWidth="1"/>
    <col min="3852" max="3852" width="1.42578125" customWidth="1"/>
    <col min="4090" max="4090" width="2.28515625" customWidth="1"/>
    <col min="4091" max="4091" width="0" hidden="1" customWidth="1"/>
    <col min="4092" max="4092" width="11.7109375" customWidth="1"/>
    <col min="4093" max="4093" width="19.42578125" customWidth="1"/>
    <col min="4094" max="4094" width="8.5703125" customWidth="1"/>
    <col min="4095" max="4095" width="1.28515625" customWidth="1"/>
    <col min="4096" max="4096" width="6.7109375" customWidth="1"/>
    <col min="4097" max="4097" width="11.140625" customWidth="1"/>
    <col min="4098" max="4098" width="7.5703125" customWidth="1"/>
    <col min="4099" max="4099" width="7" customWidth="1"/>
    <col min="4100" max="4100" width="6.5703125" customWidth="1"/>
    <col min="4101" max="4101" width="9.28515625" customWidth="1"/>
    <col min="4102" max="4102" width="7.42578125" customWidth="1"/>
    <col min="4103" max="4103" width="11.140625" customWidth="1"/>
    <col min="4104" max="4104" width="14.85546875" customWidth="1"/>
    <col min="4105" max="4105" width="18.5703125" customWidth="1"/>
    <col min="4106" max="4106" width="5" customWidth="1"/>
    <col min="4107" max="4107" width="0.85546875" customWidth="1"/>
    <col min="4108" max="4108" width="1.42578125" customWidth="1"/>
    <col min="4346" max="4346" width="2.28515625" customWidth="1"/>
    <col min="4347" max="4347" width="0" hidden="1" customWidth="1"/>
    <col min="4348" max="4348" width="11.7109375" customWidth="1"/>
    <col min="4349" max="4349" width="19.42578125" customWidth="1"/>
    <col min="4350" max="4350" width="8.5703125" customWidth="1"/>
    <col min="4351" max="4351" width="1.28515625" customWidth="1"/>
    <col min="4352" max="4352" width="6.7109375" customWidth="1"/>
    <col min="4353" max="4353" width="11.140625" customWidth="1"/>
    <col min="4354" max="4354" width="7.5703125" customWidth="1"/>
    <col min="4355" max="4355" width="7" customWidth="1"/>
    <col min="4356" max="4356" width="6.5703125" customWidth="1"/>
    <col min="4357" max="4357" width="9.28515625" customWidth="1"/>
    <col min="4358" max="4358" width="7.42578125" customWidth="1"/>
    <col min="4359" max="4359" width="11.140625" customWidth="1"/>
    <col min="4360" max="4360" width="14.85546875" customWidth="1"/>
    <col min="4361" max="4361" width="18.5703125" customWidth="1"/>
    <col min="4362" max="4362" width="5" customWidth="1"/>
    <col min="4363" max="4363" width="0.85546875" customWidth="1"/>
    <col min="4364" max="4364" width="1.42578125" customWidth="1"/>
    <col min="4602" max="4602" width="2.28515625" customWidth="1"/>
    <col min="4603" max="4603" width="0" hidden="1" customWidth="1"/>
    <col min="4604" max="4604" width="11.7109375" customWidth="1"/>
    <col min="4605" max="4605" width="19.42578125" customWidth="1"/>
    <col min="4606" max="4606" width="8.5703125" customWidth="1"/>
    <col min="4607" max="4607" width="1.28515625" customWidth="1"/>
    <col min="4608" max="4608" width="6.7109375" customWidth="1"/>
    <col min="4609" max="4609" width="11.140625" customWidth="1"/>
    <col min="4610" max="4610" width="7.5703125" customWidth="1"/>
    <col min="4611" max="4611" width="7" customWidth="1"/>
    <col min="4612" max="4612" width="6.5703125" customWidth="1"/>
    <col min="4613" max="4613" width="9.28515625" customWidth="1"/>
    <col min="4614" max="4614" width="7.42578125" customWidth="1"/>
    <col min="4615" max="4615" width="11.140625" customWidth="1"/>
    <col min="4616" max="4616" width="14.85546875" customWidth="1"/>
    <col min="4617" max="4617" width="18.5703125" customWidth="1"/>
    <col min="4618" max="4618" width="5" customWidth="1"/>
    <col min="4619" max="4619" width="0.85546875" customWidth="1"/>
    <col min="4620" max="4620" width="1.42578125" customWidth="1"/>
    <col min="4858" max="4858" width="2.28515625" customWidth="1"/>
    <col min="4859" max="4859" width="0" hidden="1" customWidth="1"/>
    <col min="4860" max="4860" width="11.7109375" customWidth="1"/>
    <col min="4861" max="4861" width="19.42578125" customWidth="1"/>
    <col min="4862" max="4862" width="8.5703125" customWidth="1"/>
    <col min="4863" max="4863" width="1.28515625" customWidth="1"/>
    <col min="4864" max="4864" width="6.7109375" customWidth="1"/>
    <col min="4865" max="4865" width="11.140625" customWidth="1"/>
    <col min="4866" max="4866" width="7.5703125" customWidth="1"/>
    <col min="4867" max="4867" width="7" customWidth="1"/>
    <col min="4868" max="4868" width="6.5703125" customWidth="1"/>
    <col min="4869" max="4869" width="9.28515625" customWidth="1"/>
    <col min="4870" max="4870" width="7.42578125" customWidth="1"/>
    <col min="4871" max="4871" width="11.140625" customWidth="1"/>
    <col min="4872" max="4872" width="14.85546875" customWidth="1"/>
    <col min="4873" max="4873" width="18.5703125" customWidth="1"/>
    <col min="4874" max="4874" width="5" customWidth="1"/>
    <col min="4875" max="4875" width="0.85546875" customWidth="1"/>
    <col min="4876" max="4876" width="1.42578125" customWidth="1"/>
    <col min="5114" max="5114" width="2.28515625" customWidth="1"/>
    <col min="5115" max="5115" width="0" hidden="1" customWidth="1"/>
    <col min="5116" max="5116" width="11.7109375" customWidth="1"/>
    <col min="5117" max="5117" width="19.42578125" customWidth="1"/>
    <col min="5118" max="5118" width="8.5703125" customWidth="1"/>
    <col min="5119" max="5119" width="1.28515625" customWidth="1"/>
    <col min="5120" max="5120" width="6.7109375" customWidth="1"/>
    <col min="5121" max="5121" width="11.140625" customWidth="1"/>
    <col min="5122" max="5122" width="7.5703125" customWidth="1"/>
    <col min="5123" max="5123" width="7" customWidth="1"/>
    <col min="5124" max="5124" width="6.5703125" customWidth="1"/>
    <col min="5125" max="5125" width="9.28515625" customWidth="1"/>
    <col min="5126" max="5126" width="7.42578125" customWidth="1"/>
    <col min="5127" max="5127" width="11.140625" customWidth="1"/>
    <col min="5128" max="5128" width="14.85546875" customWidth="1"/>
    <col min="5129" max="5129" width="18.5703125" customWidth="1"/>
    <col min="5130" max="5130" width="5" customWidth="1"/>
    <col min="5131" max="5131" width="0.85546875" customWidth="1"/>
    <col min="5132" max="5132" width="1.42578125" customWidth="1"/>
    <col min="5370" max="5370" width="2.28515625" customWidth="1"/>
    <col min="5371" max="5371" width="0" hidden="1" customWidth="1"/>
    <col min="5372" max="5372" width="11.7109375" customWidth="1"/>
    <col min="5373" max="5373" width="19.42578125" customWidth="1"/>
    <col min="5374" max="5374" width="8.5703125" customWidth="1"/>
    <col min="5375" max="5375" width="1.28515625" customWidth="1"/>
    <col min="5376" max="5376" width="6.7109375" customWidth="1"/>
    <col min="5377" max="5377" width="11.140625" customWidth="1"/>
    <col min="5378" max="5378" width="7.5703125" customWidth="1"/>
    <col min="5379" max="5379" width="7" customWidth="1"/>
    <col min="5380" max="5380" width="6.5703125" customWidth="1"/>
    <col min="5381" max="5381" width="9.28515625" customWidth="1"/>
    <col min="5382" max="5382" width="7.42578125" customWidth="1"/>
    <col min="5383" max="5383" width="11.140625" customWidth="1"/>
    <col min="5384" max="5384" width="14.85546875" customWidth="1"/>
    <col min="5385" max="5385" width="18.5703125" customWidth="1"/>
    <col min="5386" max="5386" width="5" customWidth="1"/>
    <col min="5387" max="5387" width="0.85546875" customWidth="1"/>
    <col min="5388" max="5388" width="1.42578125" customWidth="1"/>
    <col min="5626" max="5626" width="2.28515625" customWidth="1"/>
    <col min="5627" max="5627" width="0" hidden="1" customWidth="1"/>
    <col min="5628" max="5628" width="11.7109375" customWidth="1"/>
    <col min="5629" max="5629" width="19.42578125" customWidth="1"/>
    <col min="5630" max="5630" width="8.5703125" customWidth="1"/>
    <col min="5631" max="5631" width="1.28515625" customWidth="1"/>
    <col min="5632" max="5632" width="6.7109375" customWidth="1"/>
    <col min="5633" max="5633" width="11.140625" customWidth="1"/>
    <col min="5634" max="5634" width="7.5703125" customWidth="1"/>
    <col min="5635" max="5635" width="7" customWidth="1"/>
    <col min="5636" max="5636" width="6.5703125" customWidth="1"/>
    <col min="5637" max="5637" width="9.28515625" customWidth="1"/>
    <col min="5638" max="5638" width="7.42578125" customWidth="1"/>
    <col min="5639" max="5639" width="11.140625" customWidth="1"/>
    <col min="5640" max="5640" width="14.85546875" customWidth="1"/>
    <col min="5641" max="5641" width="18.5703125" customWidth="1"/>
    <col min="5642" max="5642" width="5" customWidth="1"/>
    <col min="5643" max="5643" width="0.85546875" customWidth="1"/>
    <col min="5644" max="5644" width="1.42578125" customWidth="1"/>
    <col min="5882" max="5882" width="2.28515625" customWidth="1"/>
    <col min="5883" max="5883" width="0" hidden="1" customWidth="1"/>
    <col min="5884" max="5884" width="11.7109375" customWidth="1"/>
    <col min="5885" max="5885" width="19.42578125" customWidth="1"/>
    <col min="5886" max="5886" width="8.5703125" customWidth="1"/>
    <col min="5887" max="5887" width="1.28515625" customWidth="1"/>
    <col min="5888" max="5888" width="6.7109375" customWidth="1"/>
    <col min="5889" max="5889" width="11.140625" customWidth="1"/>
    <col min="5890" max="5890" width="7.5703125" customWidth="1"/>
    <col min="5891" max="5891" width="7" customWidth="1"/>
    <col min="5892" max="5892" width="6.5703125" customWidth="1"/>
    <col min="5893" max="5893" width="9.28515625" customWidth="1"/>
    <col min="5894" max="5894" width="7.42578125" customWidth="1"/>
    <col min="5895" max="5895" width="11.140625" customWidth="1"/>
    <col min="5896" max="5896" width="14.85546875" customWidth="1"/>
    <col min="5897" max="5897" width="18.5703125" customWidth="1"/>
    <col min="5898" max="5898" width="5" customWidth="1"/>
    <col min="5899" max="5899" width="0.85546875" customWidth="1"/>
    <col min="5900" max="5900" width="1.42578125" customWidth="1"/>
    <col min="6138" max="6138" width="2.28515625" customWidth="1"/>
    <col min="6139" max="6139" width="0" hidden="1" customWidth="1"/>
    <col min="6140" max="6140" width="11.7109375" customWidth="1"/>
    <col min="6141" max="6141" width="19.42578125" customWidth="1"/>
    <col min="6142" max="6142" width="8.5703125" customWidth="1"/>
    <col min="6143" max="6143" width="1.28515625" customWidth="1"/>
    <col min="6144" max="6144" width="6.7109375" customWidth="1"/>
    <col min="6145" max="6145" width="11.140625" customWidth="1"/>
    <col min="6146" max="6146" width="7.5703125" customWidth="1"/>
    <col min="6147" max="6147" width="7" customWidth="1"/>
    <col min="6148" max="6148" width="6.5703125" customWidth="1"/>
    <col min="6149" max="6149" width="9.28515625" customWidth="1"/>
    <col min="6150" max="6150" width="7.42578125" customWidth="1"/>
    <col min="6151" max="6151" width="11.140625" customWidth="1"/>
    <col min="6152" max="6152" width="14.85546875" customWidth="1"/>
    <col min="6153" max="6153" width="18.5703125" customWidth="1"/>
    <col min="6154" max="6154" width="5" customWidth="1"/>
    <col min="6155" max="6155" width="0.85546875" customWidth="1"/>
    <col min="6156" max="6156" width="1.42578125" customWidth="1"/>
    <col min="6394" max="6394" width="2.28515625" customWidth="1"/>
    <col min="6395" max="6395" width="0" hidden="1" customWidth="1"/>
    <col min="6396" max="6396" width="11.7109375" customWidth="1"/>
    <col min="6397" max="6397" width="19.42578125" customWidth="1"/>
    <col min="6398" max="6398" width="8.5703125" customWidth="1"/>
    <col min="6399" max="6399" width="1.28515625" customWidth="1"/>
    <col min="6400" max="6400" width="6.7109375" customWidth="1"/>
    <col min="6401" max="6401" width="11.140625" customWidth="1"/>
    <col min="6402" max="6402" width="7.5703125" customWidth="1"/>
    <col min="6403" max="6403" width="7" customWidth="1"/>
    <col min="6404" max="6404" width="6.5703125" customWidth="1"/>
    <col min="6405" max="6405" width="9.28515625" customWidth="1"/>
    <col min="6406" max="6406" width="7.42578125" customWidth="1"/>
    <col min="6407" max="6407" width="11.140625" customWidth="1"/>
    <col min="6408" max="6408" width="14.85546875" customWidth="1"/>
    <col min="6409" max="6409" width="18.5703125" customWidth="1"/>
    <col min="6410" max="6410" width="5" customWidth="1"/>
    <col min="6411" max="6411" width="0.85546875" customWidth="1"/>
    <col min="6412" max="6412" width="1.42578125" customWidth="1"/>
    <col min="6650" max="6650" width="2.28515625" customWidth="1"/>
    <col min="6651" max="6651" width="0" hidden="1" customWidth="1"/>
    <col min="6652" max="6652" width="11.7109375" customWidth="1"/>
    <col min="6653" max="6653" width="19.42578125" customWidth="1"/>
    <col min="6654" max="6654" width="8.5703125" customWidth="1"/>
    <col min="6655" max="6655" width="1.28515625" customWidth="1"/>
    <col min="6656" max="6656" width="6.7109375" customWidth="1"/>
    <col min="6657" max="6657" width="11.140625" customWidth="1"/>
    <col min="6658" max="6658" width="7.5703125" customWidth="1"/>
    <col min="6659" max="6659" width="7" customWidth="1"/>
    <col min="6660" max="6660" width="6.5703125" customWidth="1"/>
    <col min="6661" max="6661" width="9.28515625" customWidth="1"/>
    <col min="6662" max="6662" width="7.42578125" customWidth="1"/>
    <col min="6663" max="6663" width="11.140625" customWidth="1"/>
    <col min="6664" max="6664" width="14.85546875" customWidth="1"/>
    <col min="6665" max="6665" width="18.5703125" customWidth="1"/>
    <col min="6666" max="6666" width="5" customWidth="1"/>
    <col min="6667" max="6667" width="0.85546875" customWidth="1"/>
    <col min="6668" max="6668" width="1.42578125" customWidth="1"/>
    <col min="6906" max="6906" width="2.28515625" customWidth="1"/>
    <col min="6907" max="6907" width="0" hidden="1" customWidth="1"/>
    <col min="6908" max="6908" width="11.7109375" customWidth="1"/>
    <col min="6909" max="6909" width="19.42578125" customWidth="1"/>
    <col min="6910" max="6910" width="8.5703125" customWidth="1"/>
    <col min="6911" max="6911" width="1.28515625" customWidth="1"/>
    <col min="6912" max="6912" width="6.7109375" customWidth="1"/>
    <col min="6913" max="6913" width="11.140625" customWidth="1"/>
    <col min="6914" max="6914" width="7.5703125" customWidth="1"/>
    <col min="6915" max="6915" width="7" customWidth="1"/>
    <col min="6916" max="6916" width="6.5703125" customWidth="1"/>
    <col min="6917" max="6917" width="9.28515625" customWidth="1"/>
    <col min="6918" max="6918" width="7.42578125" customWidth="1"/>
    <col min="6919" max="6919" width="11.140625" customWidth="1"/>
    <col min="6920" max="6920" width="14.85546875" customWidth="1"/>
    <col min="6921" max="6921" width="18.5703125" customWidth="1"/>
    <col min="6922" max="6922" width="5" customWidth="1"/>
    <col min="6923" max="6923" width="0.85546875" customWidth="1"/>
    <col min="6924" max="6924" width="1.42578125" customWidth="1"/>
    <col min="7162" max="7162" width="2.28515625" customWidth="1"/>
    <col min="7163" max="7163" width="0" hidden="1" customWidth="1"/>
    <col min="7164" max="7164" width="11.7109375" customWidth="1"/>
    <col min="7165" max="7165" width="19.42578125" customWidth="1"/>
    <col min="7166" max="7166" width="8.5703125" customWidth="1"/>
    <col min="7167" max="7167" width="1.28515625" customWidth="1"/>
    <col min="7168" max="7168" width="6.7109375" customWidth="1"/>
    <col min="7169" max="7169" width="11.140625" customWidth="1"/>
    <col min="7170" max="7170" width="7.5703125" customWidth="1"/>
    <col min="7171" max="7171" width="7" customWidth="1"/>
    <col min="7172" max="7172" width="6.5703125" customWidth="1"/>
    <col min="7173" max="7173" width="9.28515625" customWidth="1"/>
    <col min="7174" max="7174" width="7.42578125" customWidth="1"/>
    <col min="7175" max="7175" width="11.140625" customWidth="1"/>
    <col min="7176" max="7176" width="14.85546875" customWidth="1"/>
    <col min="7177" max="7177" width="18.5703125" customWidth="1"/>
    <col min="7178" max="7178" width="5" customWidth="1"/>
    <col min="7179" max="7179" width="0.85546875" customWidth="1"/>
    <col min="7180" max="7180" width="1.42578125" customWidth="1"/>
    <col min="7418" max="7418" width="2.28515625" customWidth="1"/>
    <col min="7419" max="7419" width="0" hidden="1" customWidth="1"/>
    <col min="7420" max="7420" width="11.7109375" customWidth="1"/>
    <col min="7421" max="7421" width="19.42578125" customWidth="1"/>
    <col min="7422" max="7422" width="8.5703125" customWidth="1"/>
    <col min="7423" max="7423" width="1.28515625" customWidth="1"/>
    <col min="7424" max="7424" width="6.7109375" customWidth="1"/>
    <col min="7425" max="7425" width="11.140625" customWidth="1"/>
    <col min="7426" max="7426" width="7.5703125" customWidth="1"/>
    <col min="7427" max="7427" width="7" customWidth="1"/>
    <col min="7428" max="7428" width="6.5703125" customWidth="1"/>
    <col min="7429" max="7429" width="9.28515625" customWidth="1"/>
    <col min="7430" max="7430" width="7.42578125" customWidth="1"/>
    <col min="7431" max="7431" width="11.140625" customWidth="1"/>
    <col min="7432" max="7432" width="14.85546875" customWidth="1"/>
    <col min="7433" max="7433" width="18.5703125" customWidth="1"/>
    <col min="7434" max="7434" width="5" customWidth="1"/>
    <col min="7435" max="7435" width="0.85546875" customWidth="1"/>
    <col min="7436" max="7436" width="1.42578125" customWidth="1"/>
    <col min="7674" max="7674" width="2.28515625" customWidth="1"/>
    <col min="7675" max="7675" width="0" hidden="1" customWidth="1"/>
    <col min="7676" max="7676" width="11.7109375" customWidth="1"/>
    <col min="7677" max="7677" width="19.42578125" customWidth="1"/>
    <col min="7678" max="7678" width="8.5703125" customWidth="1"/>
    <col min="7679" max="7679" width="1.28515625" customWidth="1"/>
    <col min="7680" max="7680" width="6.7109375" customWidth="1"/>
    <col min="7681" max="7681" width="11.140625" customWidth="1"/>
    <col min="7682" max="7682" width="7.5703125" customWidth="1"/>
    <col min="7683" max="7683" width="7" customWidth="1"/>
    <col min="7684" max="7684" width="6.5703125" customWidth="1"/>
    <col min="7685" max="7685" width="9.28515625" customWidth="1"/>
    <col min="7686" max="7686" width="7.42578125" customWidth="1"/>
    <col min="7687" max="7687" width="11.140625" customWidth="1"/>
    <col min="7688" max="7688" width="14.85546875" customWidth="1"/>
    <col min="7689" max="7689" width="18.5703125" customWidth="1"/>
    <col min="7690" max="7690" width="5" customWidth="1"/>
    <col min="7691" max="7691" width="0.85546875" customWidth="1"/>
    <col min="7692" max="7692" width="1.42578125" customWidth="1"/>
    <col min="7930" max="7930" width="2.28515625" customWidth="1"/>
    <col min="7931" max="7931" width="0" hidden="1" customWidth="1"/>
    <col min="7932" max="7932" width="11.7109375" customWidth="1"/>
    <col min="7933" max="7933" width="19.42578125" customWidth="1"/>
    <col min="7934" max="7934" width="8.5703125" customWidth="1"/>
    <col min="7935" max="7935" width="1.28515625" customWidth="1"/>
    <col min="7936" max="7936" width="6.7109375" customWidth="1"/>
    <col min="7937" max="7937" width="11.140625" customWidth="1"/>
    <col min="7938" max="7938" width="7.5703125" customWidth="1"/>
    <col min="7939" max="7939" width="7" customWidth="1"/>
    <col min="7940" max="7940" width="6.5703125" customWidth="1"/>
    <col min="7941" max="7941" width="9.28515625" customWidth="1"/>
    <col min="7942" max="7942" width="7.42578125" customWidth="1"/>
    <col min="7943" max="7943" width="11.140625" customWidth="1"/>
    <col min="7944" max="7944" width="14.85546875" customWidth="1"/>
    <col min="7945" max="7945" width="18.5703125" customWidth="1"/>
    <col min="7946" max="7946" width="5" customWidth="1"/>
    <col min="7947" max="7947" width="0.85546875" customWidth="1"/>
    <col min="7948" max="7948" width="1.42578125" customWidth="1"/>
    <col min="8186" max="8186" width="2.28515625" customWidth="1"/>
    <col min="8187" max="8187" width="0" hidden="1" customWidth="1"/>
    <col min="8188" max="8188" width="11.7109375" customWidth="1"/>
    <col min="8189" max="8189" width="19.42578125" customWidth="1"/>
    <col min="8190" max="8190" width="8.5703125" customWidth="1"/>
    <col min="8191" max="8191" width="1.28515625" customWidth="1"/>
    <col min="8192" max="8192" width="6.7109375" customWidth="1"/>
    <col min="8193" max="8193" width="11.140625" customWidth="1"/>
    <col min="8194" max="8194" width="7.5703125" customWidth="1"/>
    <col min="8195" max="8195" width="7" customWidth="1"/>
    <col min="8196" max="8196" width="6.5703125" customWidth="1"/>
    <col min="8197" max="8197" width="9.28515625" customWidth="1"/>
    <col min="8198" max="8198" width="7.42578125" customWidth="1"/>
    <col min="8199" max="8199" width="11.140625" customWidth="1"/>
    <col min="8200" max="8200" width="14.85546875" customWidth="1"/>
    <col min="8201" max="8201" width="18.5703125" customWidth="1"/>
    <col min="8202" max="8202" width="5" customWidth="1"/>
    <col min="8203" max="8203" width="0.85546875" customWidth="1"/>
    <col min="8204" max="8204" width="1.42578125" customWidth="1"/>
    <col min="8442" max="8442" width="2.28515625" customWidth="1"/>
    <col min="8443" max="8443" width="0" hidden="1" customWidth="1"/>
    <col min="8444" max="8444" width="11.7109375" customWidth="1"/>
    <col min="8445" max="8445" width="19.42578125" customWidth="1"/>
    <col min="8446" max="8446" width="8.5703125" customWidth="1"/>
    <col min="8447" max="8447" width="1.28515625" customWidth="1"/>
    <col min="8448" max="8448" width="6.7109375" customWidth="1"/>
    <col min="8449" max="8449" width="11.140625" customWidth="1"/>
    <col min="8450" max="8450" width="7.5703125" customWidth="1"/>
    <col min="8451" max="8451" width="7" customWidth="1"/>
    <col min="8452" max="8452" width="6.5703125" customWidth="1"/>
    <col min="8453" max="8453" width="9.28515625" customWidth="1"/>
    <col min="8454" max="8454" width="7.42578125" customWidth="1"/>
    <col min="8455" max="8455" width="11.140625" customWidth="1"/>
    <col min="8456" max="8456" width="14.85546875" customWidth="1"/>
    <col min="8457" max="8457" width="18.5703125" customWidth="1"/>
    <col min="8458" max="8458" width="5" customWidth="1"/>
    <col min="8459" max="8459" width="0.85546875" customWidth="1"/>
    <col min="8460" max="8460" width="1.42578125" customWidth="1"/>
    <col min="8698" max="8698" width="2.28515625" customWidth="1"/>
    <col min="8699" max="8699" width="0" hidden="1" customWidth="1"/>
    <col min="8700" max="8700" width="11.7109375" customWidth="1"/>
    <col min="8701" max="8701" width="19.42578125" customWidth="1"/>
    <col min="8702" max="8702" width="8.5703125" customWidth="1"/>
    <col min="8703" max="8703" width="1.28515625" customWidth="1"/>
    <col min="8704" max="8704" width="6.7109375" customWidth="1"/>
    <col min="8705" max="8705" width="11.140625" customWidth="1"/>
    <col min="8706" max="8706" width="7.5703125" customWidth="1"/>
    <col min="8707" max="8707" width="7" customWidth="1"/>
    <col min="8708" max="8708" width="6.5703125" customWidth="1"/>
    <col min="8709" max="8709" width="9.28515625" customWidth="1"/>
    <col min="8710" max="8710" width="7.42578125" customWidth="1"/>
    <col min="8711" max="8711" width="11.140625" customWidth="1"/>
    <col min="8712" max="8712" width="14.85546875" customWidth="1"/>
    <col min="8713" max="8713" width="18.5703125" customWidth="1"/>
    <col min="8714" max="8714" width="5" customWidth="1"/>
    <col min="8715" max="8715" width="0.85546875" customWidth="1"/>
    <col min="8716" max="8716" width="1.42578125" customWidth="1"/>
    <col min="8954" max="8954" width="2.28515625" customWidth="1"/>
    <col min="8955" max="8955" width="0" hidden="1" customWidth="1"/>
    <col min="8956" max="8956" width="11.7109375" customWidth="1"/>
    <col min="8957" max="8957" width="19.42578125" customWidth="1"/>
    <col min="8958" max="8958" width="8.5703125" customWidth="1"/>
    <col min="8959" max="8959" width="1.28515625" customWidth="1"/>
    <col min="8960" max="8960" width="6.7109375" customWidth="1"/>
    <col min="8961" max="8961" width="11.140625" customWidth="1"/>
    <col min="8962" max="8962" width="7.5703125" customWidth="1"/>
    <col min="8963" max="8963" width="7" customWidth="1"/>
    <col min="8964" max="8964" width="6.5703125" customWidth="1"/>
    <col min="8965" max="8965" width="9.28515625" customWidth="1"/>
    <col min="8966" max="8966" width="7.42578125" customWidth="1"/>
    <col min="8967" max="8967" width="11.140625" customWidth="1"/>
    <col min="8968" max="8968" width="14.85546875" customWidth="1"/>
    <col min="8969" max="8969" width="18.5703125" customWidth="1"/>
    <col min="8970" max="8970" width="5" customWidth="1"/>
    <col min="8971" max="8971" width="0.85546875" customWidth="1"/>
    <col min="8972" max="8972" width="1.42578125" customWidth="1"/>
    <col min="9210" max="9210" width="2.28515625" customWidth="1"/>
    <col min="9211" max="9211" width="0" hidden="1" customWidth="1"/>
    <col min="9212" max="9212" width="11.7109375" customWidth="1"/>
    <col min="9213" max="9213" width="19.42578125" customWidth="1"/>
    <col min="9214" max="9214" width="8.5703125" customWidth="1"/>
    <col min="9215" max="9215" width="1.28515625" customWidth="1"/>
    <col min="9216" max="9216" width="6.7109375" customWidth="1"/>
    <col min="9217" max="9217" width="11.140625" customWidth="1"/>
    <col min="9218" max="9218" width="7.5703125" customWidth="1"/>
    <col min="9219" max="9219" width="7" customWidth="1"/>
    <col min="9220" max="9220" width="6.5703125" customWidth="1"/>
    <col min="9221" max="9221" width="9.28515625" customWidth="1"/>
    <col min="9222" max="9222" width="7.42578125" customWidth="1"/>
    <col min="9223" max="9223" width="11.140625" customWidth="1"/>
    <col min="9224" max="9224" width="14.85546875" customWidth="1"/>
    <col min="9225" max="9225" width="18.5703125" customWidth="1"/>
    <col min="9226" max="9226" width="5" customWidth="1"/>
    <col min="9227" max="9227" width="0.85546875" customWidth="1"/>
    <col min="9228" max="9228" width="1.42578125" customWidth="1"/>
    <col min="9466" max="9466" width="2.28515625" customWidth="1"/>
    <col min="9467" max="9467" width="0" hidden="1" customWidth="1"/>
    <col min="9468" max="9468" width="11.7109375" customWidth="1"/>
    <col min="9469" max="9469" width="19.42578125" customWidth="1"/>
    <col min="9470" max="9470" width="8.5703125" customWidth="1"/>
    <col min="9471" max="9471" width="1.28515625" customWidth="1"/>
    <col min="9472" max="9472" width="6.7109375" customWidth="1"/>
    <col min="9473" max="9473" width="11.140625" customWidth="1"/>
    <col min="9474" max="9474" width="7.5703125" customWidth="1"/>
    <col min="9475" max="9475" width="7" customWidth="1"/>
    <col min="9476" max="9476" width="6.5703125" customWidth="1"/>
    <col min="9477" max="9477" width="9.28515625" customWidth="1"/>
    <col min="9478" max="9478" width="7.42578125" customWidth="1"/>
    <col min="9479" max="9479" width="11.140625" customWidth="1"/>
    <col min="9480" max="9480" width="14.85546875" customWidth="1"/>
    <col min="9481" max="9481" width="18.5703125" customWidth="1"/>
    <col min="9482" max="9482" width="5" customWidth="1"/>
    <col min="9483" max="9483" width="0.85546875" customWidth="1"/>
    <col min="9484" max="9484" width="1.42578125" customWidth="1"/>
    <col min="9722" max="9722" width="2.28515625" customWidth="1"/>
    <col min="9723" max="9723" width="0" hidden="1" customWidth="1"/>
    <col min="9724" max="9724" width="11.7109375" customWidth="1"/>
    <col min="9725" max="9725" width="19.42578125" customWidth="1"/>
    <col min="9726" max="9726" width="8.5703125" customWidth="1"/>
    <col min="9727" max="9727" width="1.28515625" customWidth="1"/>
    <col min="9728" max="9728" width="6.7109375" customWidth="1"/>
    <col min="9729" max="9729" width="11.140625" customWidth="1"/>
    <col min="9730" max="9730" width="7.5703125" customWidth="1"/>
    <col min="9731" max="9731" width="7" customWidth="1"/>
    <col min="9732" max="9732" width="6.5703125" customWidth="1"/>
    <col min="9733" max="9733" width="9.28515625" customWidth="1"/>
    <col min="9734" max="9734" width="7.42578125" customWidth="1"/>
    <col min="9735" max="9735" width="11.140625" customWidth="1"/>
    <col min="9736" max="9736" width="14.85546875" customWidth="1"/>
    <col min="9737" max="9737" width="18.5703125" customWidth="1"/>
    <col min="9738" max="9738" width="5" customWidth="1"/>
    <col min="9739" max="9739" width="0.85546875" customWidth="1"/>
    <col min="9740" max="9740" width="1.42578125" customWidth="1"/>
    <col min="9978" max="9978" width="2.28515625" customWidth="1"/>
    <col min="9979" max="9979" width="0" hidden="1" customWidth="1"/>
    <col min="9980" max="9980" width="11.7109375" customWidth="1"/>
    <col min="9981" max="9981" width="19.42578125" customWidth="1"/>
    <col min="9982" max="9982" width="8.5703125" customWidth="1"/>
    <col min="9983" max="9983" width="1.28515625" customWidth="1"/>
    <col min="9984" max="9984" width="6.7109375" customWidth="1"/>
    <col min="9985" max="9985" width="11.140625" customWidth="1"/>
    <col min="9986" max="9986" width="7.5703125" customWidth="1"/>
    <col min="9987" max="9987" width="7" customWidth="1"/>
    <col min="9988" max="9988" width="6.5703125" customWidth="1"/>
    <col min="9989" max="9989" width="9.28515625" customWidth="1"/>
    <col min="9990" max="9990" width="7.42578125" customWidth="1"/>
    <col min="9991" max="9991" width="11.140625" customWidth="1"/>
    <col min="9992" max="9992" width="14.85546875" customWidth="1"/>
    <col min="9993" max="9993" width="18.5703125" customWidth="1"/>
    <col min="9994" max="9994" width="5" customWidth="1"/>
    <col min="9995" max="9995" width="0.85546875" customWidth="1"/>
    <col min="9996" max="9996" width="1.42578125" customWidth="1"/>
    <col min="10234" max="10234" width="2.28515625" customWidth="1"/>
    <col min="10235" max="10235" width="0" hidden="1" customWidth="1"/>
    <col min="10236" max="10236" width="11.7109375" customWidth="1"/>
    <col min="10237" max="10237" width="19.42578125" customWidth="1"/>
    <col min="10238" max="10238" width="8.5703125" customWidth="1"/>
    <col min="10239" max="10239" width="1.28515625" customWidth="1"/>
    <col min="10240" max="10240" width="6.7109375" customWidth="1"/>
    <col min="10241" max="10241" width="11.140625" customWidth="1"/>
    <col min="10242" max="10242" width="7.5703125" customWidth="1"/>
    <col min="10243" max="10243" width="7" customWidth="1"/>
    <col min="10244" max="10244" width="6.5703125" customWidth="1"/>
    <col min="10245" max="10245" width="9.28515625" customWidth="1"/>
    <col min="10246" max="10246" width="7.42578125" customWidth="1"/>
    <col min="10247" max="10247" width="11.140625" customWidth="1"/>
    <col min="10248" max="10248" width="14.85546875" customWidth="1"/>
    <col min="10249" max="10249" width="18.5703125" customWidth="1"/>
    <col min="10250" max="10250" width="5" customWidth="1"/>
    <col min="10251" max="10251" width="0.85546875" customWidth="1"/>
    <col min="10252" max="10252" width="1.42578125" customWidth="1"/>
    <col min="10490" max="10490" width="2.28515625" customWidth="1"/>
    <col min="10491" max="10491" width="0" hidden="1" customWidth="1"/>
    <col min="10492" max="10492" width="11.7109375" customWidth="1"/>
    <col min="10493" max="10493" width="19.42578125" customWidth="1"/>
    <col min="10494" max="10494" width="8.5703125" customWidth="1"/>
    <col min="10495" max="10495" width="1.28515625" customWidth="1"/>
    <col min="10496" max="10496" width="6.7109375" customWidth="1"/>
    <col min="10497" max="10497" width="11.140625" customWidth="1"/>
    <col min="10498" max="10498" width="7.5703125" customWidth="1"/>
    <col min="10499" max="10499" width="7" customWidth="1"/>
    <col min="10500" max="10500" width="6.5703125" customWidth="1"/>
    <col min="10501" max="10501" width="9.28515625" customWidth="1"/>
    <col min="10502" max="10502" width="7.42578125" customWidth="1"/>
    <col min="10503" max="10503" width="11.140625" customWidth="1"/>
    <col min="10504" max="10504" width="14.85546875" customWidth="1"/>
    <col min="10505" max="10505" width="18.5703125" customWidth="1"/>
    <col min="10506" max="10506" width="5" customWidth="1"/>
    <col min="10507" max="10507" width="0.85546875" customWidth="1"/>
    <col min="10508" max="10508" width="1.42578125" customWidth="1"/>
    <col min="10746" max="10746" width="2.28515625" customWidth="1"/>
    <col min="10747" max="10747" width="0" hidden="1" customWidth="1"/>
    <col min="10748" max="10748" width="11.7109375" customWidth="1"/>
    <col min="10749" max="10749" width="19.42578125" customWidth="1"/>
    <col min="10750" max="10750" width="8.5703125" customWidth="1"/>
    <col min="10751" max="10751" width="1.28515625" customWidth="1"/>
    <col min="10752" max="10752" width="6.7109375" customWidth="1"/>
    <col min="10753" max="10753" width="11.140625" customWidth="1"/>
    <col min="10754" max="10754" width="7.5703125" customWidth="1"/>
    <col min="10755" max="10755" width="7" customWidth="1"/>
    <col min="10756" max="10756" width="6.5703125" customWidth="1"/>
    <col min="10757" max="10757" width="9.28515625" customWidth="1"/>
    <col min="10758" max="10758" width="7.42578125" customWidth="1"/>
    <col min="10759" max="10759" width="11.140625" customWidth="1"/>
    <col min="10760" max="10760" width="14.85546875" customWidth="1"/>
    <col min="10761" max="10761" width="18.5703125" customWidth="1"/>
    <col min="10762" max="10762" width="5" customWidth="1"/>
    <col min="10763" max="10763" width="0.85546875" customWidth="1"/>
    <col min="10764" max="10764" width="1.42578125" customWidth="1"/>
    <col min="11002" max="11002" width="2.28515625" customWidth="1"/>
    <col min="11003" max="11003" width="0" hidden="1" customWidth="1"/>
    <col min="11004" max="11004" width="11.7109375" customWidth="1"/>
    <col min="11005" max="11005" width="19.42578125" customWidth="1"/>
    <col min="11006" max="11006" width="8.5703125" customWidth="1"/>
    <col min="11007" max="11007" width="1.28515625" customWidth="1"/>
    <col min="11008" max="11008" width="6.7109375" customWidth="1"/>
    <col min="11009" max="11009" width="11.140625" customWidth="1"/>
    <col min="11010" max="11010" width="7.5703125" customWidth="1"/>
    <col min="11011" max="11011" width="7" customWidth="1"/>
    <col min="11012" max="11012" width="6.5703125" customWidth="1"/>
    <col min="11013" max="11013" width="9.28515625" customWidth="1"/>
    <col min="11014" max="11014" width="7.42578125" customWidth="1"/>
    <col min="11015" max="11015" width="11.140625" customWidth="1"/>
    <col min="11016" max="11016" width="14.85546875" customWidth="1"/>
    <col min="11017" max="11017" width="18.5703125" customWidth="1"/>
    <col min="11018" max="11018" width="5" customWidth="1"/>
    <col min="11019" max="11019" width="0.85546875" customWidth="1"/>
    <col min="11020" max="11020" width="1.42578125" customWidth="1"/>
    <col min="11258" max="11258" width="2.28515625" customWidth="1"/>
    <col min="11259" max="11259" width="0" hidden="1" customWidth="1"/>
    <col min="11260" max="11260" width="11.7109375" customWidth="1"/>
    <col min="11261" max="11261" width="19.42578125" customWidth="1"/>
    <col min="11262" max="11262" width="8.5703125" customWidth="1"/>
    <col min="11263" max="11263" width="1.28515625" customWidth="1"/>
    <col min="11264" max="11264" width="6.7109375" customWidth="1"/>
    <col min="11265" max="11265" width="11.140625" customWidth="1"/>
    <col min="11266" max="11266" width="7.5703125" customWidth="1"/>
    <col min="11267" max="11267" width="7" customWidth="1"/>
    <col min="11268" max="11268" width="6.5703125" customWidth="1"/>
    <col min="11269" max="11269" width="9.28515625" customWidth="1"/>
    <col min="11270" max="11270" width="7.42578125" customWidth="1"/>
    <col min="11271" max="11271" width="11.140625" customWidth="1"/>
    <col min="11272" max="11272" width="14.85546875" customWidth="1"/>
    <col min="11273" max="11273" width="18.5703125" customWidth="1"/>
    <col min="11274" max="11274" width="5" customWidth="1"/>
    <col min="11275" max="11275" width="0.85546875" customWidth="1"/>
    <col min="11276" max="11276" width="1.42578125" customWidth="1"/>
    <col min="11514" max="11514" width="2.28515625" customWidth="1"/>
    <col min="11515" max="11515" width="0" hidden="1" customWidth="1"/>
    <col min="11516" max="11516" width="11.7109375" customWidth="1"/>
    <col min="11517" max="11517" width="19.42578125" customWidth="1"/>
    <col min="11518" max="11518" width="8.5703125" customWidth="1"/>
    <col min="11519" max="11519" width="1.28515625" customWidth="1"/>
    <col min="11520" max="11520" width="6.7109375" customWidth="1"/>
    <col min="11521" max="11521" width="11.140625" customWidth="1"/>
    <col min="11522" max="11522" width="7.5703125" customWidth="1"/>
    <col min="11523" max="11523" width="7" customWidth="1"/>
    <col min="11524" max="11524" width="6.5703125" customWidth="1"/>
    <col min="11525" max="11525" width="9.28515625" customWidth="1"/>
    <col min="11526" max="11526" width="7.42578125" customWidth="1"/>
    <col min="11527" max="11527" width="11.140625" customWidth="1"/>
    <col min="11528" max="11528" width="14.85546875" customWidth="1"/>
    <col min="11529" max="11529" width="18.5703125" customWidth="1"/>
    <col min="11530" max="11530" width="5" customWidth="1"/>
    <col min="11531" max="11531" width="0.85546875" customWidth="1"/>
    <col min="11532" max="11532" width="1.42578125" customWidth="1"/>
    <col min="11770" max="11770" width="2.28515625" customWidth="1"/>
    <col min="11771" max="11771" width="0" hidden="1" customWidth="1"/>
    <col min="11772" max="11772" width="11.7109375" customWidth="1"/>
    <col min="11773" max="11773" width="19.42578125" customWidth="1"/>
    <col min="11774" max="11774" width="8.5703125" customWidth="1"/>
    <col min="11775" max="11775" width="1.28515625" customWidth="1"/>
    <col min="11776" max="11776" width="6.7109375" customWidth="1"/>
    <col min="11777" max="11777" width="11.140625" customWidth="1"/>
    <col min="11778" max="11778" width="7.5703125" customWidth="1"/>
    <col min="11779" max="11779" width="7" customWidth="1"/>
    <col min="11780" max="11780" width="6.5703125" customWidth="1"/>
    <col min="11781" max="11781" width="9.28515625" customWidth="1"/>
    <col min="11782" max="11782" width="7.42578125" customWidth="1"/>
    <col min="11783" max="11783" width="11.140625" customWidth="1"/>
    <col min="11784" max="11784" width="14.85546875" customWidth="1"/>
    <col min="11785" max="11785" width="18.5703125" customWidth="1"/>
    <col min="11786" max="11786" width="5" customWidth="1"/>
    <col min="11787" max="11787" width="0.85546875" customWidth="1"/>
    <col min="11788" max="11788" width="1.42578125" customWidth="1"/>
    <col min="12026" max="12026" width="2.28515625" customWidth="1"/>
    <col min="12027" max="12027" width="0" hidden="1" customWidth="1"/>
    <col min="12028" max="12028" width="11.7109375" customWidth="1"/>
    <col min="12029" max="12029" width="19.42578125" customWidth="1"/>
    <col min="12030" max="12030" width="8.5703125" customWidth="1"/>
    <col min="12031" max="12031" width="1.28515625" customWidth="1"/>
    <col min="12032" max="12032" width="6.7109375" customWidth="1"/>
    <col min="12033" max="12033" width="11.140625" customWidth="1"/>
    <col min="12034" max="12034" width="7.5703125" customWidth="1"/>
    <col min="12035" max="12035" width="7" customWidth="1"/>
    <col min="12036" max="12036" width="6.5703125" customWidth="1"/>
    <col min="12037" max="12037" width="9.28515625" customWidth="1"/>
    <col min="12038" max="12038" width="7.42578125" customWidth="1"/>
    <col min="12039" max="12039" width="11.140625" customWidth="1"/>
    <col min="12040" max="12040" width="14.85546875" customWidth="1"/>
    <col min="12041" max="12041" width="18.5703125" customWidth="1"/>
    <col min="12042" max="12042" width="5" customWidth="1"/>
    <col min="12043" max="12043" width="0.85546875" customWidth="1"/>
    <col min="12044" max="12044" width="1.42578125" customWidth="1"/>
    <col min="12282" max="12282" width="2.28515625" customWidth="1"/>
    <col min="12283" max="12283" width="0" hidden="1" customWidth="1"/>
    <col min="12284" max="12284" width="11.7109375" customWidth="1"/>
    <col min="12285" max="12285" width="19.42578125" customWidth="1"/>
    <col min="12286" max="12286" width="8.5703125" customWidth="1"/>
    <col min="12287" max="12287" width="1.28515625" customWidth="1"/>
    <col min="12288" max="12288" width="6.7109375" customWidth="1"/>
    <col min="12289" max="12289" width="11.140625" customWidth="1"/>
    <col min="12290" max="12290" width="7.5703125" customWidth="1"/>
    <col min="12291" max="12291" width="7" customWidth="1"/>
    <col min="12292" max="12292" width="6.5703125" customWidth="1"/>
    <col min="12293" max="12293" width="9.28515625" customWidth="1"/>
    <col min="12294" max="12294" width="7.42578125" customWidth="1"/>
    <col min="12295" max="12295" width="11.140625" customWidth="1"/>
    <col min="12296" max="12296" width="14.85546875" customWidth="1"/>
    <col min="12297" max="12297" width="18.5703125" customWidth="1"/>
    <col min="12298" max="12298" width="5" customWidth="1"/>
    <col min="12299" max="12299" width="0.85546875" customWidth="1"/>
    <col min="12300" max="12300" width="1.42578125" customWidth="1"/>
    <col min="12538" max="12538" width="2.28515625" customWidth="1"/>
    <col min="12539" max="12539" width="0" hidden="1" customWidth="1"/>
    <col min="12540" max="12540" width="11.7109375" customWidth="1"/>
    <col min="12541" max="12541" width="19.42578125" customWidth="1"/>
    <col min="12542" max="12542" width="8.5703125" customWidth="1"/>
    <col min="12543" max="12543" width="1.28515625" customWidth="1"/>
    <col min="12544" max="12544" width="6.7109375" customWidth="1"/>
    <col min="12545" max="12545" width="11.140625" customWidth="1"/>
    <col min="12546" max="12546" width="7.5703125" customWidth="1"/>
    <col min="12547" max="12547" width="7" customWidth="1"/>
    <col min="12548" max="12548" width="6.5703125" customWidth="1"/>
    <col min="12549" max="12549" width="9.28515625" customWidth="1"/>
    <col min="12550" max="12550" width="7.42578125" customWidth="1"/>
    <col min="12551" max="12551" width="11.140625" customWidth="1"/>
    <col min="12552" max="12552" width="14.85546875" customWidth="1"/>
    <col min="12553" max="12553" width="18.5703125" customWidth="1"/>
    <col min="12554" max="12554" width="5" customWidth="1"/>
    <col min="12555" max="12555" width="0.85546875" customWidth="1"/>
    <col min="12556" max="12556" width="1.42578125" customWidth="1"/>
    <col min="12794" max="12794" width="2.28515625" customWidth="1"/>
    <col min="12795" max="12795" width="0" hidden="1" customWidth="1"/>
    <col min="12796" max="12796" width="11.7109375" customWidth="1"/>
    <col min="12797" max="12797" width="19.42578125" customWidth="1"/>
    <col min="12798" max="12798" width="8.5703125" customWidth="1"/>
    <col min="12799" max="12799" width="1.28515625" customWidth="1"/>
    <col min="12800" max="12800" width="6.7109375" customWidth="1"/>
    <col min="12801" max="12801" width="11.140625" customWidth="1"/>
    <col min="12802" max="12802" width="7.5703125" customWidth="1"/>
    <col min="12803" max="12803" width="7" customWidth="1"/>
    <col min="12804" max="12804" width="6.5703125" customWidth="1"/>
    <col min="12805" max="12805" width="9.28515625" customWidth="1"/>
    <col min="12806" max="12806" width="7.42578125" customWidth="1"/>
    <col min="12807" max="12807" width="11.140625" customWidth="1"/>
    <col min="12808" max="12808" width="14.85546875" customWidth="1"/>
    <col min="12809" max="12809" width="18.5703125" customWidth="1"/>
    <col min="12810" max="12810" width="5" customWidth="1"/>
    <col min="12811" max="12811" width="0.85546875" customWidth="1"/>
    <col min="12812" max="12812" width="1.42578125" customWidth="1"/>
    <col min="13050" max="13050" width="2.28515625" customWidth="1"/>
    <col min="13051" max="13051" width="0" hidden="1" customWidth="1"/>
    <col min="13052" max="13052" width="11.7109375" customWidth="1"/>
    <col min="13053" max="13053" width="19.42578125" customWidth="1"/>
    <col min="13054" max="13054" width="8.5703125" customWidth="1"/>
    <col min="13055" max="13055" width="1.28515625" customWidth="1"/>
    <col min="13056" max="13056" width="6.7109375" customWidth="1"/>
    <col min="13057" max="13057" width="11.140625" customWidth="1"/>
    <col min="13058" max="13058" width="7.5703125" customWidth="1"/>
    <col min="13059" max="13059" width="7" customWidth="1"/>
    <col min="13060" max="13060" width="6.5703125" customWidth="1"/>
    <col min="13061" max="13061" width="9.28515625" customWidth="1"/>
    <col min="13062" max="13062" width="7.42578125" customWidth="1"/>
    <col min="13063" max="13063" width="11.140625" customWidth="1"/>
    <col min="13064" max="13064" width="14.85546875" customWidth="1"/>
    <col min="13065" max="13065" width="18.5703125" customWidth="1"/>
    <col min="13066" max="13066" width="5" customWidth="1"/>
    <col min="13067" max="13067" width="0.85546875" customWidth="1"/>
    <col min="13068" max="13068" width="1.42578125" customWidth="1"/>
    <col min="13306" max="13306" width="2.28515625" customWidth="1"/>
    <col min="13307" max="13307" width="0" hidden="1" customWidth="1"/>
    <col min="13308" max="13308" width="11.7109375" customWidth="1"/>
    <col min="13309" max="13309" width="19.42578125" customWidth="1"/>
    <col min="13310" max="13310" width="8.5703125" customWidth="1"/>
    <col min="13311" max="13311" width="1.28515625" customWidth="1"/>
    <col min="13312" max="13312" width="6.7109375" customWidth="1"/>
    <col min="13313" max="13313" width="11.140625" customWidth="1"/>
    <col min="13314" max="13314" width="7.5703125" customWidth="1"/>
    <col min="13315" max="13315" width="7" customWidth="1"/>
    <col min="13316" max="13316" width="6.5703125" customWidth="1"/>
    <col min="13317" max="13317" width="9.28515625" customWidth="1"/>
    <col min="13318" max="13318" width="7.42578125" customWidth="1"/>
    <col min="13319" max="13319" width="11.140625" customWidth="1"/>
    <col min="13320" max="13320" width="14.85546875" customWidth="1"/>
    <col min="13321" max="13321" width="18.5703125" customWidth="1"/>
    <col min="13322" max="13322" width="5" customWidth="1"/>
    <col min="13323" max="13323" width="0.85546875" customWidth="1"/>
    <col min="13324" max="13324" width="1.42578125" customWidth="1"/>
    <col min="13562" max="13562" width="2.28515625" customWidth="1"/>
    <col min="13563" max="13563" width="0" hidden="1" customWidth="1"/>
    <col min="13564" max="13564" width="11.7109375" customWidth="1"/>
    <col min="13565" max="13565" width="19.42578125" customWidth="1"/>
    <col min="13566" max="13566" width="8.5703125" customWidth="1"/>
    <col min="13567" max="13567" width="1.28515625" customWidth="1"/>
    <col min="13568" max="13568" width="6.7109375" customWidth="1"/>
    <col min="13569" max="13569" width="11.140625" customWidth="1"/>
    <col min="13570" max="13570" width="7.5703125" customWidth="1"/>
    <col min="13571" max="13571" width="7" customWidth="1"/>
    <col min="13572" max="13572" width="6.5703125" customWidth="1"/>
    <col min="13573" max="13573" width="9.28515625" customWidth="1"/>
    <col min="13574" max="13574" width="7.42578125" customWidth="1"/>
    <col min="13575" max="13575" width="11.140625" customWidth="1"/>
    <col min="13576" max="13576" width="14.85546875" customWidth="1"/>
    <col min="13577" max="13577" width="18.5703125" customWidth="1"/>
    <col min="13578" max="13578" width="5" customWidth="1"/>
    <col min="13579" max="13579" width="0.85546875" customWidth="1"/>
    <col min="13580" max="13580" width="1.42578125" customWidth="1"/>
    <col min="13818" max="13818" width="2.28515625" customWidth="1"/>
    <col min="13819" max="13819" width="0" hidden="1" customWidth="1"/>
    <col min="13820" max="13820" width="11.7109375" customWidth="1"/>
    <col min="13821" max="13821" width="19.42578125" customWidth="1"/>
    <col min="13822" max="13822" width="8.5703125" customWidth="1"/>
    <col min="13823" max="13823" width="1.28515625" customWidth="1"/>
    <col min="13824" max="13824" width="6.7109375" customWidth="1"/>
    <col min="13825" max="13825" width="11.140625" customWidth="1"/>
    <col min="13826" max="13826" width="7.5703125" customWidth="1"/>
    <col min="13827" max="13827" width="7" customWidth="1"/>
    <col min="13828" max="13828" width="6.5703125" customWidth="1"/>
    <col min="13829" max="13829" width="9.28515625" customWidth="1"/>
    <col min="13830" max="13830" width="7.42578125" customWidth="1"/>
    <col min="13831" max="13831" width="11.140625" customWidth="1"/>
    <col min="13832" max="13832" width="14.85546875" customWidth="1"/>
    <col min="13833" max="13833" width="18.5703125" customWidth="1"/>
    <col min="13834" max="13834" width="5" customWidth="1"/>
    <col min="13835" max="13835" width="0.85546875" customWidth="1"/>
    <col min="13836" max="13836" width="1.42578125" customWidth="1"/>
    <col min="14074" max="14074" width="2.28515625" customWidth="1"/>
    <col min="14075" max="14075" width="0" hidden="1" customWidth="1"/>
    <col min="14076" max="14076" width="11.7109375" customWidth="1"/>
    <col min="14077" max="14077" width="19.42578125" customWidth="1"/>
    <col min="14078" max="14078" width="8.5703125" customWidth="1"/>
    <col min="14079" max="14079" width="1.28515625" customWidth="1"/>
    <col min="14080" max="14080" width="6.7109375" customWidth="1"/>
    <col min="14081" max="14081" width="11.140625" customWidth="1"/>
    <col min="14082" max="14082" width="7.5703125" customWidth="1"/>
    <col min="14083" max="14083" width="7" customWidth="1"/>
    <col min="14084" max="14084" width="6.5703125" customWidth="1"/>
    <col min="14085" max="14085" width="9.28515625" customWidth="1"/>
    <col min="14086" max="14086" width="7.42578125" customWidth="1"/>
    <col min="14087" max="14087" width="11.140625" customWidth="1"/>
    <col min="14088" max="14088" width="14.85546875" customWidth="1"/>
    <col min="14089" max="14089" width="18.5703125" customWidth="1"/>
    <col min="14090" max="14090" width="5" customWidth="1"/>
    <col min="14091" max="14091" width="0.85546875" customWidth="1"/>
    <col min="14092" max="14092" width="1.42578125" customWidth="1"/>
    <col min="14330" max="14330" width="2.28515625" customWidth="1"/>
    <col min="14331" max="14331" width="0" hidden="1" customWidth="1"/>
    <col min="14332" max="14332" width="11.7109375" customWidth="1"/>
    <col min="14333" max="14333" width="19.42578125" customWidth="1"/>
    <col min="14334" max="14334" width="8.5703125" customWidth="1"/>
    <col min="14335" max="14335" width="1.28515625" customWidth="1"/>
    <col min="14336" max="14336" width="6.7109375" customWidth="1"/>
    <col min="14337" max="14337" width="11.140625" customWidth="1"/>
    <col min="14338" max="14338" width="7.5703125" customWidth="1"/>
    <col min="14339" max="14339" width="7" customWidth="1"/>
    <col min="14340" max="14340" width="6.5703125" customWidth="1"/>
    <col min="14341" max="14341" width="9.28515625" customWidth="1"/>
    <col min="14342" max="14342" width="7.42578125" customWidth="1"/>
    <col min="14343" max="14343" width="11.140625" customWidth="1"/>
    <col min="14344" max="14344" width="14.85546875" customWidth="1"/>
    <col min="14345" max="14345" width="18.5703125" customWidth="1"/>
    <col min="14346" max="14346" width="5" customWidth="1"/>
    <col min="14347" max="14347" width="0.85546875" customWidth="1"/>
    <col min="14348" max="14348" width="1.42578125" customWidth="1"/>
    <col min="14586" max="14586" width="2.28515625" customWidth="1"/>
    <col min="14587" max="14587" width="0" hidden="1" customWidth="1"/>
    <col min="14588" max="14588" width="11.7109375" customWidth="1"/>
    <col min="14589" max="14589" width="19.42578125" customWidth="1"/>
    <col min="14590" max="14590" width="8.5703125" customWidth="1"/>
    <col min="14591" max="14591" width="1.28515625" customWidth="1"/>
    <col min="14592" max="14592" width="6.7109375" customWidth="1"/>
    <col min="14593" max="14593" width="11.140625" customWidth="1"/>
    <col min="14594" max="14594" width="7.5703125" customWidth="1"/>
    <col min="14595" max="14595" width="7" customWidth="1"/>
    <col min="14596" max="14596" width="6.5703125" customWidth="1"/>
    <col min="14597" max="14597" width="9.28515625" customWidth="1"/>
    <col min="14598" max="14598" width="7.42578125" customWidth="1"/>
    <col min="14599" max="14599" width="11.140625" customWidth="1"/>
    <col min="14600" max="14600" width="14.85546875" customWidth="1"/>
    <col min="14601" max="14601" width="18.5703125" customWidth="1"/>
    <col min="14602" max="14602" width="5" customWidth="1"/>
    <col min="14603" max="14603" width="0.85546875" customWidth="1"/>
    <col min="14604" max="14604" width="1.42578125" customWidth="1"/>
    <col min="14842" max="14842" width="2.28515625" customWidth="1"/>
    <col min="14843" max="14843" width="0" hidden="1" customWidth="1"/>
    <col min="14844" max="14844" width="11.7109375" customWidth="1"/>
    <col min="14845" max="14845" width="19.42578125" customWidth="1"/>
    <col min="14846" max="14846" width="8.5703125" customWidth="1"/>
    <col min="14847" max="14847" width="1.28515625" customWidth="1"/>
    <col min="14848" max="14848" width="6.7109375" customWidth="1"/>
    <col min="14849" max="14849" width="11.140625" customWidth="1"/>
    <col min="14850" max="14850" width="7.5703125" customWidth="1"/>
    <col min="14851" max="14851" width="7" customWidth="1"/>
    <col min="14852" max="14852" width="6.5703125" customWidth="1"/>
    <col min="14853" max="14853" width="9.28515625" customWidth="1"/>
    <col min="14854" max="14854" width="7.42578125" customWidth="1"/>
    <col min="14855" max="14855" width="11.140625" customWidth="1"/>
    <col min="14856" max="14856" width="14.85546875" customWidth="1"/>
    <col min="14857" max="14857" width="18.5703125" customWidth="1"/>
    <col min="14858" max="14858" width="5" customWidth="1"/>
    <col min="14859" max="14859" width="0.85546875" customWidth="1"/>
    <col min="14860" max="14860" width="1.42578125" customWidth="1"/>
    <col min="15098" max="15098" width="2.28515625" customWidth="1"/>
    <col min="15099" max="15099" width="0" hidden="1" customWidth="1"/>
    <col min="15100" max="15100" width="11.7109375" customWidth="1"/>
    <col min="15101" max="15101" width="19.42578125" customWidth="1"/>
    <col min="15102" max="15102" width="8.5703125" customWidth="1"/>
    <col min="15103" max="15103" width="1.28515625" customWidth="1"/>
    <col min="15104" max="15104" width="6.7109375" customWidth="1"/>
    <col min="15105" max="15105" width="11.140625" customWidth="1"/>
    <col min="15106" max="15106" width="7.5703125" customWidth="1"/>
    <col min="15107" max="15107" width="7" customWidth="1"/>
    <col min="15108" max="15108" width="6.5703125" customWidth="1"/>
    <col min="15109" max="15109" width="9.28515625" customWidth="1"/>
    <col min="15110" max="15110" width="7.42578125" customWidth="1"/>
    <col min="15111" max="15111" width="11.140625" customWidth="1"/>
    <col min="15112" max="15112" width="14.85546875" customWidth="1"/>
    <col min="15113" max="15113" width="18.5703125" customWidth="1"/>
    <col min="15114" max="15114" width="5" customWidth="1"/>
    <col min="15115" max="15115" width="0.85546875" customWidth="1"/>
    <col min="15116" max="15116" width="1.42578125" customWidth="1"/>
    <col min="15354" max="15354" width="2.28515625" customWidth="1"/>
    <col min="15355" max="15355" width="0" hidden="1" customWidth="1"/>
    <col min="15356" max="15356" width="11.7109375" customWidth="1"/>
    <col min="15357" max="15357" width="19.42578125" customWidth="1"/>
    <col min="15358" max="15358" width="8.5703125" customWidth="1"/>
    <col min="15359" max="15359" width="1.28515625" customWidth="1"/>
    <col min="15360" max="15360" width="6.7109375" customWidth="1"/>
    <col min="15361" max="15361" width="11.140625" customWidth="1"/>
    <col min="15362" max="15362" width="7.5703125" customWidth="1"/>
    <col min="15363" max="15363" width="7" customWidth="1"/>
    <col min="15364" max="15364" width="6.5703125" customWidth="1"/>
    <col min="15365" max="15365" width="9.28515625" customWidth="1"/>
    <col min="15366" max="15366" width="7.42578125" customWidth="1"/>
    <col min="15367" max="15367" width="11.140625" customWidth="1"/>
    <col min="15368" max="15368" width="14.85546875" customWidth="1"/>
    <col min="15369" max="15369" width="18.5703125" customWidth="1"/>
    <col min="15370" max="15370" width="5" customWidth="1"/>
    <col min="15371" max="15371" width="0.85546875" customWidth="1"/>
    <col min="15372" max="15372" width="1.42578125" customWidth="1"/>
    <col min="15610" max="15610" width="2.28515625" customWidth="1"/>
    <col min="15611" max="15611" width="0" hidden="1" customWidth="1"/>
    <col min="15612" max="15612" width="11.7109375" customWidth="1"/>
    <col min="15613" max="15613" width="19.42578125" customWidth="1"/>
    <col min="15614" max="15614" width="8.5703125" customWidth="1"/>
    <col min="15615" max="15615" width="1.28515625" customWidth="1"/>
    <col min="15616" max="15616" width="6.7109375" customWidth="1"/>
    <col min="15617" max="15617" width="11.140625" customWidth="1"/>
    <col min="15618" max="15618" width="7.5703125" customWidth="1"/>
    <col min="15619" max="15619" width="7" customWidth="1"/>
    <col min="15620" max="15620" width="6.5703125" customWidth="1"/>
    <col min="15621" max="15621" width="9.28515625" customWidth="1"/>
    <col min="15622" max="15622" width="7.42578125" customWidth="1"/>
    <col min="15623" max="15623" width="11.140625" customWidth="1"/>
    <col min="15624" max="15624" width="14.85546875" customWidth="1"/>
    <col min="15625" max="15625" width="18.5703125" customWidth="1"/>
    <col min="15626" max="15626" width="5" customWidth="1"/>
    <col min="15627" max="15627" width="0.85546875" customWidth="1"/>
    <col min="15628" max="15628" width="1.42578125" customWidth="1"/>
    <col min="15866" max="15866" width="2.28515625" customWidth="1"/>
    <col min="15867" max="15867" width="0" hidden="1" customWidth="1"/>
    <col min="15868" max="15868" width="11.7109375" customWidth="1"/>
    <col min="15869" max="15869" width="19.42578125" customWidth="1"/>
    <col min="15870" max="15870" width="8.5703125" customWidth="1"/>
    <col min="15871" max="15871" width="1.28515625" customWidth="1"/>
    <col min="15872" max="15872" width="6.7109375" customWidth="1"/>
    <col min="15873" max="15873" width="11.140625" customWidth="1"/>
    <col min="15874" max="15874" width="7.5703125" customWidth="1"/>
    <col min="15875" max="15875" width="7" customWidth="1"/>
    <col min="15876" max="15876" width="6.5703125" customWidth="1"/>
    <col min="15877" max="15877" width="9.28515625" customWidth="1"/>
    <col min="15878" max="15878" width="7.42578125" customWidth="1"/>
    <col min="15879" max="15879" width="11.140625" customWidth="1"/>
    <col min="15880" max="15880" width="14.85546875" customWidth="1"/>
    <col min="15881" max="15881" width="18.5703125" customWidth="1"/>
    <col min="15882" max="15882" width="5" customWidth="1"/>
    <col min="15883" max="15883" width="0.85546875" customWidth="1"/>
    <col min="15884" max="15884" width="1.42578125" customWidth="1"/>
    <col min="16122" max="16122" width="2.28515625" customWidth="1"/>
    <col min="16123" max="16123" width="0" hidden="1" customWidth="1"/>
    <col min="16124" max="16124" width="11.7109375" customWidth="1"/>
    <col min="16125" max="16125" width="19.42578125" customWidth="1"/>
    <col min="16126" max="16126" width="8.5703125" customWidth="1"/>
    <col min="16127" max="16127" width="1.28515625" customWidth="1"/>
    <col min="16128" max="16128" width="6.7109375" customWidth="1"/>
    <col min="16129" max="16129" width="11.140625" customWidth="1"/>
    <col min="16130" max="16130" width="7.5703125" customWidth="1"/>
    <col min="16131" max="16131" width="7" customWidth="1"/>
    <col min="16132" max="16132" width="6.5703125" customWidth="1"/>
    <col min="16133" max="16133" width="9.28515625" customWidth="1"/>
    <col min="16134" max="16134" width="7.42578125" customWidth="1"/>
    <col min="16135" max="16135" width="11.140625" customWidth="1"/>
    <col min="16136" max="16136" width="14.85546875" customWidth="1"/>
    <col min="16137" max="16137" width="18.5703125" customWidth="1"/>
    <col min="16138" max="16138" width="5" customWidth="1"/>
    <col min="16139" max="16139" width="0.85546875" customWidth="1"/>
    <col min="16140" max="16140" width="1.42578125" customWidth="1"/>
  </cols>
  <sheetData>
    <row r="1" spans="2:10" ht="12" customHeight="1" x14ac:dyDescent="0.25"/>
    <row r="2" spans="2:10" ht="8.1" customHeight="1" x14ac:dyDescent="0.25"/>
    <row r="3" spans="2:10" ht="12.4" customHeight="1" x14ac:dyDescent="0.25">
      <c r="C3" s="220"/>
      <c r="D3" s="221"/>
      <c r="E3" s="221"/>
      <c r="F3" s="201"/>
      <c r="G3" s="201"/>
      <c r="H3" s="201"/>
      <c r="I3" s="202"/>
    </row>
    <row r="4" spans="2:10" ht="17.100000000000001" customHeight="1" x14ac:dyDescent="0.25">
      <c r="C4" s="320" t="s">
        <v>169</v>
      </c>
      <c r="D4" s="321"/>
      <c r="E4" s="321"/>
      <c r="I4" s="203"/>
    </row>
    <row r="5" spans="2:10" ht="5.0999999999999996" customHeight="1" x14ac:dyDescent="0.25">
      <c r="C5" s="222"/>
      <c r="D5" s="223"/>
      <c r="E5" s="223"/>
      <c r="I5" s="203"/>
    </row>
    <row r="6" spans="2:10" ht="17.100000000000001" customHeight="1" x14ac:dyDescent="0.25">
      <c r="C6" s="320" t="s">
        <v>170</v>
      </c>
      <c r="D6" s="321"/>
      <c r="E6" s="321"/>
      <c r="I6" s="203"/>
    </row>
    <row r="7" spans="2:10" ht="3.95" customHeight="1" x14ac:dyDescent="0.25">
      <c r="C7" s="222"/>
      <c r="D7" s="223"/>
      <c r="E7" s="223"/>
      <c r="I7" s="203"/>
    </row>
    <row r="8" spans="2:10" ht="17.100000000000001" customHeight="1" x14ac:dyDescent="0.25">
      <c r="C8" s="320" t="s">
        <v>345</v>
      </c>
      <c r="D8" s="321"/>
      <c r="E8" s="321"/>
      <c r="I8" s="203"/>
    </row>
    <row r="9" spans="2:10" ht="4.5" customHeight="1" x14ac:dyDescent="0.25">
      <c r="C9" s="205"/>
      <c r="D9" s="206"/>
      <c r="E9" s="206"/>
      <c r="F9" s="206"/>
      <c r="G9" s="206"/>
      <c r="H9" s="206"/>
      <c r="I9" s="207"/>
    </row>
    <row r="10" spans="2:10" ht="15.2" customHeight="1" x14ac:dyDescent="0.25"/>
    <row r="11" spans="2:10" ht="45.6" customHeight="1" x14ac:dyDescent="0.25">
      <c r="B11" s="318" t="s">
        <v>172</v>
      </c>
      <c r="C11" s="319"/>
      <c r="D11" s="319"/>
      <c r="E11" s="319"/>
      <c r="F11" s="319"/>
      <c r="G11" s="319"/>
      <c r="H11" s="319"/>
      <c r="I11" s="319"/>
      <c r="J11" s="319"/>
    </row>
    <row r="12" spans="2:10" ht="15" customHeight="1" x14ac:dyDescent="0.25">
      <c r="B12" s="313" t="s">
        <v>173</v>
      </c>
      <c r="C12" s="314"/>
      <c r="D12" s="313" t="s">
        <v>174</v>
      </c>
      <c r="E12" s="314"/>
      <c r="F12" s="313" t="s">
        <v>175</v>
      </c>
      <c r="G12" s="314"/>
      <c r="H12" s="209" t="s">
        <v>176</v>
      </c>
      <c r="I12" s="313" t="s">
        <v>177</v>
      </c>
      <c r="J12" s="314"/>
    </row>
    <row r="13" spans="2:10" ht="15" customHeight="1" x14ac:dyDescent="0.25">
      <c r="B13" s="315">
        <v>1</v>
      </c>
      <c r="C13" s="314"/>
      <c r="D13" s="315" t="s">
        <v>178</v>
      </c>
      <c r="E13" s="314"/>
      <c r="F13" s="317">
        <v>34489.99</v>
      </c>
      <c r="G13" s="314"/>
      <c r="H13" s="210" t="s">
        <v>179</v>
      </c>
      <c r="I13" s="315" t="s">
        <v>346</v>
      </c>
      <c r="J13" s="314"/>
    </row>
    <row r="14" spans="2:10" ht="15" customHeight="1" x14ac:dyDescent="0.25">
      <c r="B14" s="315">
        <v>2</v>
      </c>
      <c r="C14" s="314"/>
      <c r="D14" s="315" t="s">
        <v>181</v>
      </c>
      <c r="E14" s="314"/>
      <c r="F14" s="324">
        <v>28399.25</v>
      </c>
      <c r="G14" s="325"/>
      <c r="H14" s="210" t="s">
        <v>182</v>
      </c>
      <c r="I14" s="315" t="s">
        <v>346</v>
      </c>
      <c r="J14" s="314"/>
    </row>
    <row r="15" spans="2:10" ht="15" customHeight="1" x14ac:dyDescent="0.25">
      <c r="B15" s="315">
        <v>3</v>
      </c>
      <c r="C15" s="314"/>
      <c r="D15" s="315" t="s">
        <v>183</v>
      </c>
      <c r="E15" s="314"/>
      <c r="F15" s="324">
        <v>29917.27</v>
      </c>
      <c r="G15" s="325"/>
      <c r="H15" s="210" t="s">
        <v>184</v>
      </c>
      <c r="I15" s="315" t="s">
        <v>346</v>
      </c>
      <c r="J15" s="314"/>
    </row>
    <row r="16" spans="2:10" x14ac:dyDescent="0.25">
      <c r="B16" s="313"/>
      <c r="C16" s="314"/>
      <c r="D16" s="315" t="s">
        <v>185</v>
      </c>
      <c r="E16" s="314"/>
      <c r="F16" s="316">
        <v>92806.51</v>
      </c>
      <c r="G16" s="314"/>
      <c r="H16" s="209"/>
      <c r="I16" s="313"/>
      <c r="J16" s="314"/>
    </row>
    <row r="17" spans="1:10" ht="45.6" customHeight="1" x14ac:dyDescent="0.25">
      <c r="B17" s="318" t="s">
        <v>347</v>
      </c>
      <c r="C17" s="319"/>
      <c r="D17" s="319"/>
      <c r="E17" s="319"/>
      <c r="F17" s="319"/>
      <c r="G17" s="319"/>
      <c r="H17" s="319"/>
      <c r="I17" s="319"/>
      <c r="J17" s="319"/>
    </row>
    <row r="18" spans="1:10" ht="15" customHeight="1" x14ac:dyDescent="0.25">
      <c r="A18" s="208"/>
      <c r="B18" s="313" t="s">
        <v>173</v>
      </c>
      <c r="C18" s="314"/>
      <c r="D18" s="313" t="s">
        <v>174</v>
      </c>
      <c r="E18" s="314"/>
      <c r="F18" s="313" t="s">
        <v>175</v>
      </c>
      <c r="G18" s="314"/>
      <c r="H18" s="209" t="s">
        <v>176</v>
      </c>
      <c r="I18" s="313" t="s">
        <v>177</v>
      </c>
      <c r="J18" s="314"/>
    </row>
    <row r="19" spans="1:10" ht="15" customHeight="1" x14ac:dyDescent="0.25">
      <c r="A19" s="208"/>
      <c r="B19" s="315">
        <v>1</v>
      </c>
      <c r="C19" s="314"/>
      <c r="D19" s="315" t="s">
        <v>348</v>
      </c>
      <c r="E19" s="314"/>
      <c r="F19" s="317">
        <v>199.8</v>
      </c>
      <c r="G19" s="314"/>
      <c r="H19" s="210" t="s">
        <v>311</v>
      </c>
      <c r="I19" s="315" t="s">
        <v>349</v>
      </c>
      <c r="J19" s="314"/>
    </row>
    <row r="20" spans="1:10" ht="15" customHeight="1" x14ac:dyDescent="0.25">
      <c r="A20" s="208"/>
      <c r="B20" s="315">
        <v>2</v>
      </c>
      <c r="C20" s="314"/>
      <c r="D20" s="315" t="s">
        <v>350</v>
      </c>
      <c r="E20" s="314"/>
      <c r="F20" s="317">
        <v>288</v>
      </c>
      <c r="G20" s="314"/>
      <c r="H20" s="210" t="s">
        <v>351</v>
      </c>
      <c r="I20" s="315" t="s">
        <v>349</v>
      </c>
      <c r="J20" s="314"/>
    </row>
    <row r="21" spans="1:10" x14ac:dyDescent="0.25">
      <c r="A21" s="208"/>
      <c r="B21" s="313"/>
      <c r="C21" s="314"/>
      <c r="D21" s="315" t="s">
        <v>185</v>
      </c>
      <c r="E21" s="314"/>
      <c r="F21" s="316">
        <v>487.8</v>
      </c>
      <c r="G21" s="314"/>
      <c r="H21" s="209"/>
      <c r="I21" s="313"/>
      <c r="J21" s="314"/>
    </row>
    <row r="22" spans="1:10" ht="45.6" customHeight="1" x14ac:dyDescent="0.25">
      <c r="B22" s="318" t="s">
        <v>186</v>
      </c>
      <c r="C22" s="319"/>
      <c r="D22" s="319"/>
      <c r="E22" s="319"/>
      <c r="F22" s="319"/>
      <c r="G22" s="319"/>
      <c r="H22" s="319"/>
      <c r="I22" s="319"/>
      <c r="J22" s="319"/>
    </row>
    <row r="23" spans="1:10" ht="15" customHeight="1" x14ac:dyDescent="0.25">
      <c r="A23" s="208"/>
      <c r="B23" s="313" t="s">
        <v>173</v>
      </c>
      <c r="C23" s="314"/>
      <c r="D23" s="313" t="s">
        <v>174</v>
      </c>
      <c r="E23" s="314"/>
      <c r="F23" s="313" t="s">
        <v>175</v>
      </c>
      <c r="G23" s="314"/>
      <c r="H23" s="209" t="s">
        <v>176</v>
      </c>
      <c r="I23" s="313" t="s">
        <v>177</v>
      </c>
      <c r="J23" s="314"/>
    </row>
    <row r="24" spans="1:10" ht="15" customHeight="1" x14ac:dyDescent="0.25">
      <c r="A24" s="208"/>
      <c r="B24" s="315">
        <v>1</v>
      </c>
      <c r="C24" s="314"/>
      <c r="D24" s="315" t="s">
        <v>252</v>
      </c>
      <c r="E24" s="314"/>
      <c r="F24" s="317">
        <v>598.37</v>
      </c>
      <c r="G24" s="314"/>
      <c r="H24" s="210" t="s">
        <v>248</v>
      </c>
      <c r="I24" s="315" t="s">
        <v>188</v>
      </c>
      <c r="J24" s="314"/>
    </row>
    <row r="25" spans="1:10" ht="15" customHeight="1" x14ac:dyDescent="0.25">
      <c r="A25" s="208"/>
      <c r="B25" s="315">
        <v>2</v>
      </c>
      <c r="C25" s="314"/>
      <c r="D25" s="315" t="s">
        <v>252</v>
      </c>
      <c r="E25" s="314"/>
      <c r="F25" s="317">
        <v>308</v>
      </c>
      <c r="G25" s="314"/>
      <c r="H25" s="210" t="s">
        <v>189</v>
      </c>
      <c r="I25" s="315" t="s">
        <v>188</v>
      </c>
      <c r="J25" s="314"/>
    </row>
    <row r="26" spans="1:10" ht="15" customHeight="1" x14ac:dyDescent="0.25">
      <c r="A26" s="208"/>
      <c r="B26" s="315">
        <v>3</v>
      </c>
      <c r="C26" s="314"/>
      <c r="D26" s="315" t="s">
        <v>252</v>
      </c>
      <c r="E26" s="314"/>
      <c r="F26" s="317">
        <v>292</v>
      </c>
      <c r="G26" s="314"/>
      <c r="H26" s="210" t="s">
        <v>192</v>
      </c>
      <c r="I26" s="315" t="s">
        <v>188</v>
      </c>
      <c r="J26" s="314"/>
    </row>
    <row r="27" spans="1:10" x14ac:dyDescent="0.25">
      <c r="A27" s="208"/>
      <c r="B27" s="313"/>
      <c r="C27" s="314"/>
      <c r="D27" s="315" t="s">
        <v>185</v>
      </c>
      <c r="E27" s="314"/>
      <c r="F27" s="316">
        <v>1198.3699999999999</v>
      </c>
      <c r="G27" s="314"/>
      <c r="H27" s="209"/>
      <c r="I27" s="313"/>
      <c r="J27" s="314"/>
    </row>
    <row r="28" spans="1:10" ht="45.6" customHeight="1" x14ac:dyDescent="0.25">
      <c r="B28" s="318" t="s">
        <v>352</v>
      </c>
      <c r="C28" s="319"/>
      <c r="D28" s="319"/>
      <c r="E28" s="319"/>
      <c r="F28" s="319"/>
      <c r="G28" s="319"/>
      <c r="H28" s="319"/>
      <c r="I28" s="319"/>
      <c r="J28" s="319"/>
    </row>
    <row r="29" spans="1:10" ht="15" customHeight="1" x14ac:dyDescent="0.25">
      <c r="A29" s="208"/>
      <c r="B29" s="313" t="s">
        <v>173</v>
      </c>
      <c r="C29" s="314"/>
      <c r="D29" s="313" t="s">
        <v>174</v>
      </c>
      <c r="E29" s="314"/>
      <c r="F29" s="313" t="s">
        <v>175</v>
      </c>
      <c r="G29" s="314"/>
      <c r="H29" s="209" t="s">
        <v>176</v>
      </c>
      <c r="I29" s="313" t="s">
        <v>177</v>
      </c>
      <c r="J29" s="314"/>
    </row>
    <row r="30" spans="1:10" ht="15" customHeight="1" x14ac:dyDescent="0.25">
      <c r="A30" s="208"/>
      <c r="B30" s="315">
        <v>1</v>
      </c>
      <c r="C30" s="314"/>
      <c r="D30" s="315" t="s">
        <v>353</v>
      </c>
      <c r="E30" s="314"/>
      <c r="F30" s="317">
        <v>-199.8</v>
      </c>
      <c r="G30" s="314"/>
      <c r="H30" s="210" t="s">
        <v>311</v>
      </c>
      <c r="I30" s="315" t="s">
        <v>349</v>
      </c>
      <c r="J30" s="314"/>
    </row>
    <row r="31" spans="1:10" ht="15" customHeight="1" x14ac:dyDescent="0.25">
      <c r="A31" s="208"/>
      <c r="B31" s="315">
        <v>2</v>
      </c>
      <c r="C31" s="314"/>
      <c r="D31" s="315" t="s">
        <v>354</v>
      </c>
      <c r="E31" s="314"/>
      <c r="F31" s="317">
        <v>-288</v>
      </c>
      <c r="G31" s="314"/>
      <c r="H31" s="210" t="s">
        <v>351</v>
      </c>
      <c r="I31" s="315" t="s">
        <v>349</v>
      </c>
      <c r="J31" s="314"/>
    </row>
    <row r="32" spans="1:10" x14ac:dyDescent="0.25">
      <c r="A32" s="208"/>
      <c r="B32" s="313"/>
      <c r="C32" s="314"/>
      <c r="D32" s="313"/>
      <c r="E32" s="314"/>
      <c r="F32" s="316">
        <v>-487.8</v>
      </c>
      <c r="G32" s="314"/>
      <c r="H32" s="209"/>
      <c r="I32" s="313"/>
      <c r="J32" s="314"/>
    </row>
    <row r="33" spans="1:10" ht="45.6" customHeight="1" x14ac:dyDescent="0.25">
      <c r="B33" s="318" t="s">
        <v>216</v>
      </c>
      <c r="C33" s="319"/>
      <c r="D33" s="319"/>
      <c r="E33" s="319"/>
      <c r="F33" s="319"/>
      <c r="G33" s="319"/>
      <c r="H33" s="319"/>
      <c r="I33" s="319"/>
      <c r="J33" s="319"/>
    </row>
    <row r="34" spans="1:10" ht="15" customHeight="1" x14ac:dyDescent="0.25">
      <c r="A34" s="208"/>
      <c r="B34" s="313" t="s">
        <v>173</v>
      </c>
      <c r="C34" s="314"/>
      <c r="D34" s="313" t="s">
        <v>174</v>
      </c>
      <c r="E34" s="314"/>
      <c r="F34" s="313" t="s">
        <v>175</v>
      </c>
      <c r="G34" s="314"/>
      <c r="H34" s="209" t="s">
        <v>176</v>
      </c>
      <c r="I34" s="313" t="s">
        <v>177</v>
      </c>
      <c r="J34" s="314"/>
    </row>
    <row r="35" spans="1:10" ht="15" customHeight="1" x14ac:dyDescent="0.25">
      <c r="A35" s="208"/>
      <c r="B35" s="315">
        <v>1</v>
      </c>
      <c r="C35" s="314"/>
      <c r="D35" s="315" t="s">
        <v>220</v>
      </c>
      <c r="E35" s="314"/>
      <c r="F35" s="317">
        <v>986.8</v>
      </c>
      <c r="G35" s="314"/>
      <c r="H35" s="210" t="s">
        <v>218</v>
      </c>
      <c r="I35" s="315" t="s">
        <v>219</v>
      </c>
      <c r="J35" s="314"/>
    </row>
    <row r="36" spans="1:10" ht="15" customHeight="1" x14ac:dyDescent="0.25">
      <c r="A36" s="208"/>
      <c r="B36" s="315">
        <v>2</v>
      </c>
      <c r="C36" s="314"/>
      <c r="D36" s="315" t="s">
        <v>217</v>
      </c>
      <c r="E36" s="314"/>
      <c r="F36" s="317">
        <v>970.2</v>
      </c>
      <c r="G36" s="314"/>
      <c r="H36" s="210" t="s">
        <v>218</v>
      </c>
      <c r="I36" s="315" t="s">
        <v>219</v>
      </c>
      <c r="J36" s="314"/>
    </row>
    <row r="37" spans="1:10" ht="15" customHeight="1" x14ac:dyDescent="0.25">
      <c r="A37" s="208"/>
      <c r="B37" s="315">
        <v>3</v>
      </c>
      <c r="C37" s="314"/>
      <c r="D37" s="315" t="s">
        <v>355</v>
      </c>
      <c r="E37" s="314"/>
      <c r="F37" s="317">
        <v>922.5</v>
      </c>
      <c r="G37" s="314"/>
      <c r="H37" s="210" t="s">
        <v>267</v>
      </c>
      <c r="I37" s="315" t="s">
        <v>219</v>
      </c>
      <c r="J37" s="314"/>
    </row>
    <row r="38" spans="1:10" ht="15" customHeight="1" x14ac:dyDescent="0.25">
      <c r="A38" s="208"/>
      <c r="B38" s="315">
        <v>4</v>
      </c>
      <c r="C38" s="314"/>
      <c r="D38" s="315" t="s">
        <v>356</v>
      </c>
      <c r="E38" s="314"/>
      <c r="F38" s="317">
        <v>135.9</v>
      </c>
      <c r="G38" s="314"/>
      <c r="H38" s="210" t="s">
        <v>288</v>
      </c>
      <c r="I38" s="315" t="s">
        <v>219</v>
      </c>
      <c r="J38" s="314"/>
    </row>
    <row r="39" spans="1:10" x14ac:dyDescent="0.25">
      <c r="A39" s="208"/>
      <c r="B39" s="313"/>
      <c r="C39" s="314"/>
      <c r="D39" s="315" t="s">
        <v>185</v>
      </c>
      <c r="E39" s="314"/>
      <c r="F39" s="316">
        <v>3015.4</v>
      </c>
      <c r="G39" s="314"/>
      <c r="H39" s="209"/>
      <c r="I39" s="313"/>
      <c r="J39" s="314"/>
    </row>
    <row r="40" spans="1:10" ht="12.6" customHeight="1" x14ac:dyDescent="0.25"/>
    <row r="41" spans="1:10" ht="37.5" customHeight="1" x14ac:dyDescent="0.25"/>
    <row r="42" spans="1:10" x14ac:dyDescent="0.25">
      <c r="E42" s="224" t="s">
        <v>357</v>
      </c>
      <c r="F42" s="225">
        <f>F16</f>
        <v>92806.51</v>
      </c>
    </row>
    <row r="43" spans="1:10" x14ac:dyDescent="0.25">
      <c r="E43" s="224" t="s">
        <v>235</v>
      </c>
      <c r="F43" s="226">
        <f>F21+F27+F39</f>
        <v>4701.57</v>
      </c>
    </row>
    <row r="44" spans="1:10" x14ac:dyDescent="0.25">
      <c r="E44" s="224" t="s">
        <v>185</v>
      </c>
      <c r="F44" s="225">
        <f>SUM(F42:F43)</f>
        <v>97508.079999999987</v>
      </c>
    </row>
  </sheetData>
  <mergeCells count="104">
    <mergeCell ref="C4:E4"/>
    <mergeCell ref="C6:E6"/>
    <mergeCell ref="C8:E8"/>
    <mergeCell ref="B11:J11"/>
    <mergeCell ref="B12:C12"/>
    <mergeCell ref="D12:E12"/>
    <mergeCell ref="F12:G12"/>
    <mergeCell ref="I12:J12"/>
    <mergeCell ref="B15:C15"/>
    <mergeCell ref="D15:E15"/>
    <mergeCell ref="F15:G15"/>
    <mergeCell ref="I15:J15"/>
    <mergeCell ref="B16:C16"/>
    <mergeCell ref="D16:E16"/>
    <mergeCell ref="F16:G16"/>
    <mergeCell ref="I16:J16"/>
    <mergeCell ref="B13:C13"/>
    <mergeCell ref="D13:E13"/>
    <mergeCell ref="F13:G13"/>
    <mergeCell ref="I13:J13"/>
    <mergeCell ref="B14:C14"/>
    <mergeCell ref="D14:E14"/>
    <mergeCell ref="F14:G14"/>
    <mergeCell ref="I14:J14"/>
    <mergeCell ref="B20:C20"/>
    <mergeCell ref="D20:E20"/>
    <mergeCell ref="F20:G20"/>
    <mergeCell ref="I20:J20"/>
    <mergeCell ref="B21:C21"/>
    <mergeCell ref="D21:E21"/>
    <mergeCell ref="F21:G21"/>
    <mergeCell ref="I21:J21"/>
    <mergeCell ref="B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5:C25"/>
    <mergeCell ref="D25:E25"/>
    <mergeCell ref="F25:G25"/>
    <mergeCell ref="I25:J25"/>
    <mergeCell ref="B26:C26"/>
    <mergeCell ref="D26:E26"/>
    <mergeCell ref="F26:G26"/>
    <mergeCell ref="I26:J26"/>
    <mergeCell ref="B22:J22"/>
    <mergeCell ref="B23:C23"/>
    <mergeCell ref="D23:E23"/>
    <mergeCell ref="F23:G23"/>
    <mergeCell ref="I23:J23"/>
    <mergeCell ref="B24:C24"/>
    <mergeCell ref="D24:E24"/>
    <mergeCell ref="F24:G24"/>
    <mergeCell ref="I24:J24"/>
    <mergeCell ref="B30:C30"/>
    <mergeCell ref="D30:E30"/>
    <mergeCell ref="F30:G30"/>
    <mergeCell ref="I30:J30"/>
    <mergeCell ref="B31:C31"/>
    <mergeCell ref="D31:E31"/>
    <mergeCell ref="F31:G31"/>
    <mergeCell ref="I31:J31"/>
    <mergeCell ref="B27:C27"/>
    <mergeCell ref="D27:E27"/>
    <mergeCell ref="F27:G27"/>
    <mergeCell ref="I27:J27"/>
    <mergeCell ref="B28:J28"/>
    <mergeCell ref="B29:C29"/>
    <mergeCell ref="D29:E29"/>
    <mergeCell ref="F29:G29"/>
    <mergeCell ref="I29:J29"/>
    <mergeCell ref="B35:C35"/>
    <mergeCell ref="D35:E35"/>
    <mergeCell ref="F35:G35"/>
    <mergeCell ref="I35:J35"/>
    <mergeCell ref="B36:C36"/>
    <mergeCell ref="D36:E36"/>
    <mergeCell ref="F36:G36"/>
    <mergeCell ref="I36:J36"/>
    <mergeCell ref="B32:C32"/>
    <mergeCell ref="D32:E32"/>
    <mergeCell ref="F32:G32"/>
    <mergeCell ref="I32:J32"/>
    <mergeCell ref="B33:J33"/>
    <mergeCell ref="B34:C34"/>
    <mergeCell ref="D34:E34"/>
    <mergeCell ref="F34:G34"/>
    <mergeCell ref="I34:J34"/>
    <mergeCell ref="B39:C39"/>
    <mergeCell ref="D39:E39"/>
    <mergeCell ref="F39:G39"/>
    <mergeCell ref="I39:J39"/>
    <mergeCell ref="B37:C37"/>
    <mergeCell ref="D37:E37"/>
    <mergeCell ref="F37:G37"/>
    <mergeCell ref="I37:J37"/>
    <mergeCell ref="B38:C38"/>
    <mergeCell ref="D38:E38"/>
    <mergeCell ref="F38:G38"/>
    <mergeCell ref="I38:J38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Vendime dhe rekomandime</vt:lpstr>
      <vt:lpstr>R. financiar</vt:lpstr>
      <vt:lpstr>Tab. e buxhetit</vt:lpstr>
      <vt:lpstr>Mallrat</vt:lpstr>
      <vt:lpstr>Kapitalet</vt:lpstr>
      <vt:lpstr>Subvencionet dhe pagat</vt:lpstr>
      <vt:lpstr>Deputetet</vt:lpstr>
      <vt:lpstr>Administrata</vt:lpstr>
      <vt:lpstr>Stafi mbështetës politik</vt:lpstr>
      <vt:lpstr>Komisioni per ndihme shtetrore</vt:lpstr>
      <vt:lpstr>Kapitalet!Print_Area</vt:lpstr>
      <vt:lpstr>Mallrat!Print_Area</vt:lpstr>
      <vt:lpstr>'Subvencionet dhe pagat'!Print_Area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2021-05-21T07:25:23Z</dcterms:modified>
</cp:coreProperties>
</file>