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575" windowHeight="12360" activeTab="4"/>
  </bookViews>
  <sheets>
    <sheet name="Tab. e buxhetit" sheetId="5" r:id="rId1"/>
    <sheet name="Mallra dhe sherbime" sheetId="11" r:id="rId2"/>
    <sheet name="Kapitalet" sheetId="3" r:id="rId3"/>
    <sheet name="Subvencionet dhe pagat" sheetId="4" r:id="rId4"/>
    <sheet name="Deputetët" sheetId="16" r:id="rId5"/>
    <sheet name="Administrata" sheetId="13" r:id="rId6"/>
    <sheet name="Stafi mbështetës politik" sheetId="14" r:id="rId7"/>
    <sheet name="Komisioni i ndihmës shtetërore" sheetId="15" r:id="rId8"/>
  </sheets>
  <definedNames>
    <definedName name="_xlnm.Print_Area" localSheetId="0">'Tab. e buxhetit'!$A$1:$J$28</definedName>
  </definedNames>
  <calcPr calcId="152511"/>
</workbook>
</file>

<file path=xl/calcChain.xml><?xml version="1.0" encoding="utf-8"?>
<calcChain xmlns="http://schemas.openxmlformats.org/spreadsheetml/2006/main">
  <c r="F15" i="16" l="1"/>
  <c r="F13" i="16"/>
  <c r="F17" i="16" s="1"/>
  <c r="D33" i="15" l="1"/>
  <c r="D27" i="15"/>
  <c r="D22" i="15"/>
  <c r="D15" i="15"/>
  <c r="D14" i="15"/>
  <c r="D13" i="15"/>
  <c r="D12" i="15"/>
  <c r="D11" i="15"/>
  <c r="D10" i="15"/>
  <c r="D16" i="15" s="1"/>
  <c r="F15" i="13"/>
  <c r="F17" i="13" s="1"/>
  <c r="H82" i="11" l="1"/>
  <c r="G80" i="11"/>
  <c r="G60" i="11"/>
  <c r="H52" i="11"/>
  <c r="G39" i="11"/>
  <c r="H48" i="11"/>
  <c r="H42" i="11"/>
  <c r="H34" i="11"/>
  <c r="H22" i="11"/>
  <c r="H23" i="11"/>
  <c r="H24" i="11"/>
  <c r="H32" i="11"/>
  <c r="G28" i="11"/>
  <c r="G21" i="11"/>
  <c r="G13" i="11"/>
  <c r="H6" i="11"/>
  <c r="H7" i="11"/>
  <c r="H8" i="11"/>
  <c r="H9" i="11"/>
  <c r="H10" i="11"/>
  <c r="G5" i="11"/>
  <c r="D51" i="11"/>
  <c r="E40" i="11"/>
  <c r="E42" i="11"/>
  <c r="E48" i="11"/>
  <c r="D39" i="11"/>
  <c r="E32" i="11"/>
  <c r="E33" i="11"/>
  <c r="E35" i="11"/>
  <c r="E22" i="11"/>
  <c r="E24" i="11"/>
  <c r="E14" i="11"/>
  <c r="E15" i="11"/>
  <c r="E16" i="11"/>
  <c r="E17" i="11"/>
  <c r="E18" i="11"/>
  <c r="D13" i="11"/>
  <c r="E7" i="11"/>
  <c r="E8" i="11"/>
  <c r="E10" i="11"/>
  <c r="D34" i="11"/>
  <c r="E34" i="11" s="1"/>
  <c r="D29" i="11"/>
  <c r="H29" i="11" s="1"/>
  <c r="D23" i="11"/>
  <c r="D21" i="11" s="1"/>
  <c r="D10" i="11"/>
  <c r="D9" i="11"/>
  <c r="E9" i="11" s="1"/>
  <c r="D8" i="11"/>
  <c r="D5" i="11" s="1"/>
  <c r="D7" i="11"/>
  <c r="D6" i="11"/>
  <c r="E6" i="11" s="1"/>
  <c r="G79" i="11" l="1"/>
  <c r="E23" i="11"/>
  <c r="E29" i="11"/>
  <c r="E27" i="4"/>
  <c r="E28" i="4"/>
  <c r="E29" i="4"/>
  <c r="E30" i="4"/>
  <c r="E26" i="4"/>
  <c r="G15" i="5" l="1"/>
  <c r="G14" i="5"/>
  <c r="E102" i="11" l="1"/>
  <c r="E93" i="11"/>
  <c r="E94" i="11"/>
  <c r="E96" i="11"/>
  <c r="E98" i="11"/>
  <c r="E80" i="11"/>
  <c r="E81" i="11"/>
  <c r="E82" i="11"/>
  <c r="E86" i="11"/>
  <c r="E87" i="11"/>
  <c r="E88" i="11"/>
  <c r="E89" i="11"/>
  <c r="E68" i="11"/>
  <c r="E52" i="11"/>
  <c r="E54" i="11"/>
  <c r="H86" i="11"/>
  <c r="H87" i="11"/>
  <c r="H88" i="11"/>
  <c r="H89" i="11"/>
  <c r="H92" i="11"/>
  <c r="H94" i="11"/>
  <c r="H96" i="11"/>
  <c r="H98" i="11"/>
  <c r="H102" i="11"/>
  <c r="H68" i="11"/>
  <c r="H54" i="11"/>
  <c r="G101" i="11" l="1"/>
  <c r="D91" i="11" l="1"/>
  <c r="J14" i="3"/>
  <c r="I9" i="3"/>
  <c r="F14" i="5"/>
  <c r="J15" i="3" l="1"/>
  <c r="E9" i="3"/>
  <c r="F9" i="3"/>
  <c r="G9" i="3" s="1"/>
  <c r="G18" i="3"/>
  <c r="G51" i="11" l="1"/>
  <c r="D101" i="11"/>
  <c r="D95" i="11"/>
  <c r="D85" i="11"/>
  <c r="D60" i="11"/>
  <c r="E51" i="11"/>
  <c r="C5" i="11"/>
  <c r="C13" i="11"/>
  <c r="E13" i="11" s="1"/>
  <c r="F13" i="11"/>
  <c r="H14" i="11"/>
  <c r="H15" i="11"/>
  <c r="H16" i="11"/>
  <c r="H17" i="11"/>
  <c r="H18" i="11"/>
  <c r="C21" i="11"/>
  <c r="E21" i="11" s="1"/>
  <c r="F21" i="11"/>
  <c r="H21" i="11" s="1"/>
  <c r="C28" i="11"/>
  <c r="F28" i="11"/>
  <c r="D28" i="11"/>
  <c r="C39" i="11"/>
  <c r="E39" i="11" s="1"/>
  <c r="F39" i="11"/>
  <c r="H39" i="11" s="1"/>
  <c r="H40" i="11"/>
  <c r="C51" i="11"/>
  <c r="F51" i="11"/>
  <c r="C60" i="11"/>
  <c r="F60" i="11"/>
  <c r="H60" i="11" s="1"/>
  <c r="H67" i="11"/>
  <c r="C79" i="11"/>
  <c r="F80" i="11"/>
  <c r="C85" i="11"/>
  <c r="F85" i="11"/>
  <c r="G85" i="11"/>
  <c r="H85" i="11" s="1"/>
  <c r="C91" i="11"/>
  <c r="E91" i="11" s="1"/>
  <c r="G91" i="11"/>
  <c r="F93" i="11"/>
  <c r="C95" i="11"/>
  <c r="F95" i="11"/>
  <c r="G95" i="11"/>
  <c r="H95" i="11" s="1"/>
  <c r="C101" i="11"/>
  <c r="F101" i="11"/>
  <c r="H101" i="11" s="1"/>
  <c r="F104" i="11"/>
  <c r="E85" i="11" l="1"/>
  <c r="E60" i="11"/>
  <c r="E95" i="11"/>
  <c r="F79" i="11"/>
  <c r="H79" i="11" s="1"/>
  <c r="H80" i="11"/>
  <c r="H91" i="11"/>
  <c r="E101" i="11"/>
  <c r="E28" i="11"/>
  <c r="F91" i="11"/>
  <c r="H93" i="11"/>
  <c r="H51" i="11"/>
  <c r="G108" i="11"/>
  <c r="C108" i="11"/>
  <c r="H28" i="11"/>
  <c r="D79" i="11"/>
  <c r="E79" i="11" s="1"/>
  <c r="H13" i="11"/>
  <c r="F5" i="11"/>
  <c r="D108" i="11" l="1"/>
  <c r="F108" i="11"/>
  <c r="H108" i="11" s="1"/>
  <c r="E5" i="11"/>
  <c r="E108" i="11"/>
  <c r="H5" i="11"/>
  <c r="N105" i="11" l="1"/>
  <c r="D30" i="4" l="1"/>
  <c r="F26" i="4"/>
  <c r="F16" i="5"/>
  <c r="F15" i="5"/>
  <c r="F29" i="4"/>
  <c r="B30" i="4"/>
  <c r="C15" i="5" l="1"/>
  <c r="C14" i="5"/>
  <c r="H9" i="3"/>
  <c r="J9" i="3" s="1"/>
  <c r="F19" i="5"/>
  <c r="D19" i="5" l="1"/>
  <c r="H14" i="5"/>
  <c r="C30" i="4"/>
  <c r="F28" i="4"/>
  <c r="F27" i="4"/>
  <c r="H8" i="4"/>
  <c r="H7" i="4" s="1"/>
  <c r="H5" i="4" s="1"/>
  <c r="E8" i="4"/>
  <c r="G7" i="4"/>
  <c r="G5" i="4" s="1"/>
  <c r="F7" i="4"/>
  <c r="F5" i="4" s="1"/>
  <c r="D7" i="4"/>
  <c r="C7" i="4"/>
  <c r="D5" i="4"/>
  <c r="C5" i="4"/>
  <c r="I7" i="3"/>
  <c r="E7" i="3"/>
  <c r="C19" i="5"/>
  <c r="H18" i="5"/>
  <c r="E18" i="5"/>
  <c r="H17" i="5"/>
  <c r="E17" i="5"/>
  <c r="H16" i="5"/>
  <c r="E16" i="5"/>
  <c r="H15" i="5"/>
  <c r="G19" i="5"/>
  <c r="E15" i="5"/>
  <c r="E14" i="5"/>
  <c r="F7" i="3" l="1"/>
  <c r="G7" i="3" s="1"/>
  <c r="E5" i="4"/>
  <c r="E7" i="4"/>
  <c r="H7" i="3"/>
  <c r="J7" i="3" s="1"/>
  <c r="H19" i="5"/>
  <c r="E19" i="5"/>
  <c r="F30" i="4"/>
</calcChain>
</file>

<file path=xl/sharedStrings.xml><?xml version="1.0" encoding="utf-8"?>
<sst xmlns="http://schemas.openxmlformats.org/spreadsheetml/2006/main" count="3956" uniqueCount="1180">
  <si>
    <t>4) Tabelat:</t>
  </si>
  <si>
    <t>a) Të hyrat:</t>
  </si>
  <si>
    <t>Ju lutem plotësoni tabelën me informatat e nevojshme.</t>
  </si>
  <si>
    <t>Kodi Ekonomik</t>
  </si>
  <si>
    <t>Kategoria Ekonomike</t>
  </si>
  <si>
    <t>Të hyrat e Planifikuara/Parashikuara për këtë periudhë</t>
  </si>
  <si>
    <t>Të hyrat vetanake të bartura nga viti paraprak</t>
  </si>
  <si>
    <t>Kuvendi i Republikës së Kosovës, nuk realizon të hyra</t>
  </si>
  <si>
    <t>b) Shpenzimet:</t>
  </si>
  <si>
    <t>Ju lutem plotësoni tabelën me të dhënat e nevojshme.</t>
  </si>
  <si>
    <t>% e shpenzimit</t>
  </si>
  <si>
    <t>Paga dhe Mëditje</t>
  </si>
  <si>
    <t>Mallra dhe shërbime</t>
  </si>
  <si>
    <t>Shërbimet komunale</t>
  </si>
  <si>
    <t>Subvencionet dhe Transferet</t>
  </si>
  <si>
    <t>Investimet Kapitale</t>
  </si>
  <si>
    <t>Gjithsej</t>
  </si>
  <si>
    <t xml:space="preserve">                           -   </t>
  </si>
  <si>
    <t xml:space="preserve">                         -   </t>
  </si>
  <si>
    <t xml:space="preserve">                  -   </t>
  </si>
  <si>
    <t>4.d )</t>
  </si>
  <si>
    <t>INVESTIMET KAPITALE</t>
  </si>
  <si>
    <t>Emri i kategorisë ekonomike</t>
  </si>
  <si>
    <t xml:space="preserve">Planifikimi </t>
  </si>
  <si>
    <t xml:space="preserve">% e  shpenzimit  </t>
  </si>
  <si>
    <t xml:space="preserve">% e  shpenzimit </t>
  </si>
  <si>
    <t>Gjithsej Investimet Kapitale</t>
  </si>
  <si>
    <t>4.e)</t>
  </si>
  <si>
    <t>SUBVENCIONET DHE TRANSFERET: DETAJET E SHPENZIMEVE SIPAS KODEVE EKONOMIKE</t>
  </si>
  <si>
    <t>Subvencione dhe Transfere</t>
  </si>
  <si>
    <t xml:space="preserve">Gjithsej subvensione dhe transfere </t>
  </si>
  <si>
    <t>SUBVENCIONET</t>
  </si>
  <si>
    <t>Subvencionet per Etnitete Publike</t>
  </si>
  <si>
    <t xml:space="preserve">Subvencionet per Etnitete Publike </t>
  </si>
  <si>
    <t>Subvencionet per Etnitete Jopublike</t>
  </si>
  <si>
    <t>TRANSFERET</t>
  </si>
  <si>
    <t>4.f)     Personeli dhe struktura e pagave</t>
  </si>
  <si>
    <t>Niveli</t>
  </si>
  <si>
    <t>Pozitat e aprovuara me Ligjin për Buxhet</t>
  </si>
  <si>
    <t>Pozitat e plotësuara</t>
  </si>
  <si>
    <t>Buxheti i shpenzuar për paga për periudhën raportuese</t>
  </si>
  <si>
    <t>Shpenzimet kapitale</t>
  </si>
  <si>
    <t>Administrata e Kuvendit</t>
  </si>
  <si>
    <t>Stafi Mbështetës Politik</t>
  </si>
  <si>
    <t>% e realizimit</t>
  </si>
  <si>
    <t>INVESTIMET KAPITALE: DETAJET E SHPENZIMEVE SIPAS PROJEKTEVE</t>
  </si>
  <si>
    <t>Villa Gërmia</t>
  </si>
  <si>
    <t>Rifreskimi dhe pavarësimi i sistemit të TIK-ut</t>
  </si>
  <si>
    <t>Modernizimi dhe pajisja me teknologji digjitale te sallave konferenciale dhe salles plenare</t>
  </si>
  <si>
    <t>Kodi I projektit</t>
  </si>
  <si>
    <t>Buxheti i shpenzuar në % vjetor</t>
  </si>
  <si>
    <t>Pajisje tjera</t>
  </si>
  <si>
    <t>Renovimi i nderteses dhe instalimeve ekzistuese</t>
  </si>
  <si>
    <t>Sistemi i menaxhimit te objektit</t>
  </si>
  <si>
    <t>Digjitalizimi i arkives</t>
  </si>
  <si>
    <t xml:space="preserve">Krijimi i qendres se te dhenave ne KK </t>
  </si>
  <si>
    <t xml:space="preserve">Buxheti i shpenzuar në % </t>
  </si>
  <si>
    <t>Buxheti 2018</t>
  </si>
  <si>
    <t xml:space="preserve"> Buxheti 2018</t>
  </si>
  <si>
    <t>Krijimi i sistemit te integruar wi-fi ne ndertesen e Kuvendit</t>
  </si>
  <si>
    <t>Deputetët e Kuvendit</t>
  </si>
  <si>
    <t xml:space="preserve"> </t>
  </si>
  <si>
    <t>Buxheti dhe shpenzimet 2019</t>
  </si>
  <si>
    <t>Buxheti dhe Shpenzimet  2018</t>
  </si>
  <si>
    <t>Shtatorja" Adem Jashari" Prishtine</t>
  </si>
  <si>
    <t>Memoraili per femrat e dhunuara gjate luftes</t>
  </si>
  <si>
    <t>Pajisje per sallen plenare</t>
  </si>
  <si>
    <t>Renovimi i salles pnelare</t>
  </si>
  <si>
    <t>Buxheti 2019</t>
  </si>
  <si>
    <t xml:space="preserve"> Buxheti 2019</t>
  </si>
  <si>
    <t>Komis.i ndihmes shteterore</t>
  </si>
  <si>
    <t>4. c) DETAJET E SHPENZIMEVE SIPAS KODEVE EKONOMIKE</t>
  </si>
  <si>
    <t>MALLRA DHE SHËRBIME Emri i kategorisë ekonomike</t>
  </si>
  <si>
    <t>Shpenzimet e udhëtimit</t>
  </si>
  <si>
    <t>Shpenzime te udhetimit brenda vendit</t>
  </si>
  <si>
    <t>Shpenzime te udhetimit jashte vendit</t>
  </si>
  <si>
    <t>Meditja e udhimit zyrtar jasht vendit</t>
  </si>
  <si>
    <t>Akomodimi gjate udhetimit zyrtar jasht vendit</t>
  </si>
  <si>
    <t>Shpenzimet tjera te udhitimit zyrtar jasht vendit</t>
  </si>
  <si>
    <t>SHPENZIME KOMUNALE</t>
  </si>
  <si>
    <t>Ryma</t>
  </si>
  <si>
    <t>Uji</t>
  </si>
  <si>
    <t>Mbeturinat</t>
  </si>
  <si>
    <t>Ngrohja qëndrore</t>
  </si>
  <si>
    <t>Shpenzimet telefonike</t>
  </si>
  <si>
    <t>SHËRBIMET E TELEKOMUNIKIMIT</t>
  </si>
  <si>
    <t>Shpenzimet për internet</t>
  </si>
  <si>
    <t>Shpenzimet e telefonisë mobile</t>
  </si>
  <si>
    <t>Shpenzimet postare</t>
  </si>
  <si>
    <t>Shpenzimet e përdorimit të kabllit optik</t>
  </si>
  <si>
    <t>SHPENZIMET PËR SHËRBIME</t>
  </si>
  <si>
    <t>Shërbimet e arsimimit dhe trajnimit</t>
  </si>
  <si>
    <t>Shërbimet e përfaqësimit dhe avokaturës</t>
  </si>
  <si>
    <t>Shërbimet e ndryshme shëndetësore</t>
  </si>
  <si>
    <t>Shërbime të ndryshme intelektuale dhe këshillëdhënëse</t>
  </si>
  <si>
    <t>Shërbime shtypje jo marketing</t>
  </si>
  <si>
    <t>Shërbime kontraktuese tjera</t>
  </si>
  <si>
    <t>Shërbime teknike</t>
  </si>
  <si>
    <t>Shpenzimet për anëtarësim</t>
  </si>
  <si>
    <t>BLERJE E MOBILJEVE DHE PAISJEVE (ME PAK SE 1000 EURO) (NENTOTALI)</t>
  </si>
  <si>
    <t>Mobilje (me pak se 1000 euro)</t>
  </si>
  <si>
    <t>Telefona (me pak se 1000 euro)</t>
  </si>
  <si>
    <t>Kompjuterë (me pak se 1000 euro)</t>
  </si>
  <si>
    <t>Harduer për teknologji informative (me pak se 1000 euro)</t>
  </si>
  <si>
    <t>Makina fotokopjuese (me pak se 1000 euro)</t>
  </si>
  <si>
    <t>Pajisje speciale mjeksore (me pak se 1000 euro)</t>
  </si>
  <si>
    <t>Pajisje te shërbimit policor (me pak se 1000 euro)</t>
  </si>
  <si>
    <t>Pajisje trafiku (me pak se 1000 euro)</t>
  </si>
  <si>
    <t>Pajisje tjera (me pak se 1000 euro)</t>
  </si>
  <si>
    <t>BLERJE TJERA - MALLRA DHE SHERBIME (NENTOTALI)</t>
  </si>
  <si>
    <t>Furnizime për zyrë</t>
  </si>
  <si>
    <t>Furnizim me veshmbathje</t>
  </si>
  <si>
    <t>Akomodimi</t>
  </si>
  <si>
    <t>Municion dhe armë zjarri</t>
  </si>
  <si>
    <t>Tiketat siguruese(banderollat)</t>
  </si>
  <si>
    <t>DERIVATET DHE LËNDËT DJEGËSE (NENTOTALI)</t>
  </si>
  <si>
    <t>Vaj</t>
  </si>
  <si>
    <t>Nafte per ngrohje qendrore</t>
  </si>
  <si>
    <t>Vaj per ngrohje</t>
  </si>
  <si>
    <t>Mazut</t>
  </si>
  <si>
    <t>Qymyr</t>
  </si>
  <si>
    <t>Dru</t>
  </si>
  <si>
    <t>Derivate per gjenerator</t>
  </si>
  <si>
    <t>Karburant per vetura</t>
  </si>
  <si>
    <t>LLOGARITE E AVANSIT (NENTOTALI)</t>
  </si>
  <si>
    <t>Avas per para te imeta (p.cash)</t>
  </si>
  <si>
    <t>Avans per udhetime zyrtare</t>
  </si>
  <si>
    <t>Avanc</t>
  </si>
  <si>
    <t>Avans per mallra dhe sherbime</t>
  </si>
  <si>
    <t>Avanc - per ambasadat</t>
  </si>
  <si>
    <t>SHERBIMET E REGJISTRIMIT DHE SIGURIMEVE (NENTOTALI)</t>
  </si>
  <si>
    <t>Regjistrimi dhe Sigurimi i automjeteve</t>
  </si>
  <si>
    <t>Taksa komunale</t>
  </si>
  <si>
    <t>Sigurimi i ndertesave dhe tjera</t>
  </si>
  <si>
    <t>Provizion për Tarifa të Ndryshme</t>
  </si>
  <si>
    <t>MIRËMBAJTJA (NENTOTALI)</t>
  </si>
  <si>
    <t>Mirembajtja dhe riparimi i automjeteve</t>
  </si>
  <si>
    <t>Mirembajtja e ndertesave</t>
  </si>
  <si>
    <t>Mirëmbajtja e Teknologjisë Informative</t>
  </si>
  <si>
    <t>Mirembajtja e mobileve dhe paisjeve</t>
  </si>
  <si>
    <t>Qiraja</t>
  </si>
  <si>
    <t>SHPENZIMET E MARKETINGUT (NENTOTALI)</t>
  </si>
  <si>
    <t>Reklamat dhe konkurset</t>
  </si>
  <si>
    <t>Botimet e publikimeve</t>
  </si>
  <si>
    <t>Shpenzimet per informim publik</t>
  </si>
  <si>
    <t>SHPENZIMET E PËRFAQËSIMIT (NENTOTALI)</t>
  </si>
  <si>
    <t>Drekat zyrtare</t>
  </si>
  <si>
    <t>Pagesa e tatimit ne qira</t>
  </si>
  <si>
    <t>Qiraja per automjete</t>
  </si>
  <si>
    <t>Qiraja per paisje</t>
  </si>
  <si>
    <t>Planifikuar 2018</t>
  </si>
  <si>
    <t>Shpenzimet -vendimet e gjykatave</t>
  </si>
  <si>
    <t xml:space="preserve"> shpenzimet 9 mujor</t>
  </si>
  <si>
    <t>Shpenzimet per 9 mujor</t>
  </si>
  <si>
    <t>Buxheti 9 mujor per paga</t>
  </si>
  <si>
    <t>Shpenzimet 9 mujore</t>
  </si>
  <si>
    <t>Shpenzimet  9 mujore</t>
  </si>
  <si>
    <t>Shpenzimet 9 mujor</t>
  </si>
  <si>
    <t xml:space="preserve">Planifikuar 2019 </t>
  </si>
  <si>
    <r>
      <t xml:space="preserve">Prej datës: </t>
    </r>
    <r>
      <rPr>
        <sz val="10"/>
        <color indexed="8"/>
        <rFont val="Arial"/>
        <family val="2"/>
      </rPr>
      <t>01/04/2019</t>
    </r>
  </si>
  <si>
    <r>
      <t xml:space="preserve">Deri më datën: </t>
    </r>
    <r>
      <rPr>
        <sz val="10"/>
        <color indexed="8"/>
        <rFont val="Arial"/>
        <family val="2"/>
      </rPr>
      <t>30/09/2019</t>
    </r>
  </si>
  <si>
    <r>
      <t xml:space="preserve">Programi: </t>
    </r>
    <r>
      <rPr>
        <sz val="10"/>
        <color indexed="8"/>
        <rFont val="Arial"/>
        <family val="2"/>
      </rPr>
      <t>Deputetet</t>
    </r>
  </si>
  <si>
    <r>
      <t xml:space="preserve">                    </t>
    </r>
    <r>
      <rPr>
        <b/>
        <sz val="10"/>
        <color indexed="8"/>
        <rFont val="Arial"/>
        <family val="2"/>
      </rPr>
      <t>Pagat dhe Meditjet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11000</t>
    </r>
  </si>
  <si>
    <t>Nr</t>
  </si>
  <si>
    <t xml:space="preserve">Pershkrimi
</t>
  </si>
  <si>
    <t>Shuma e  paguar</t>
  </si>
  <si>
    <t>Data e pagesës</t>
  </si>
  <si>
    <t>Emri</t>
  </si>
  <si>
    <t>Pagat e muajit Maj</t>
  </si>
  <si>
    <t>29/05/2019</t>
  </si>
  <si>
    <t>Anëtaret e Kuvendit</t>
  </si>
  <si>
    <t>Pagat e muajit Prill</t>
  </si>
  <si>
    <t>30/04/2019</t>
  </si>
  <si>
    <t>Pagat e muajit Qershor</t>
  </si>
  <si>
    <t>28/06/2019</t>
  </si>
  <si>
    <t>Pagat e muajit Korrik</t>
  </si>
  <si>
    <t>31/07/2019</t>
  </si>
  <si>
    <t>Pagat e muajit Gusht</t>
  </si>
  <si>
    <t>27/08/2019</t>
  </si>
  <si>
    <t>Pagat e muajit Shtator</t>
  </si>
  <si>
    <t>30/09/2019</t>
  </si>
  <si>
    <r>
      <t xml:space="preserve">                    </t>
    </r>
    <r>
      <rPr>
        <b/>
        <sz val="10"/>
        <color indexed="8"/>
        <rFont val="Arial"/>
        <family val="2"/>
      </rPr>
      <t>Shpenzimet e udhëtimit zyrtar jashtë vendit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13140</t>
    </r>
  </si>
  <si>
    <t>Shpenzime te udhetimit - Bileta</t>
  </si>
  <si>
    <t>05/04/2019</t>
  </si>
  <si>
    <t>MALESIA REISEN SHPK</t>
  </si>
  <si>
    <t>06/05/2019</t>
  </si>
  <si>
    <t>07/05/2019</t>
  </si>
  <si>
    <t>11/06/2019</t>
  </si>
  <si>
    <t>28/05/2019</t>
  </si>
  <si>
    <t>ETEM ARIFI</t>
  </si>
  <si>
    <t>23/07/2019</t>
  </si>
  <si>
    <t>05/08/2019</t>
  </si>
  <si>
    <t>16/07/2019</t>
  </si>
  <si>
    <t>EURO SKY</t>
  </si>
  <si>
    <t>17/09/2019</t>
  </si>
  <si>
    <t>06/08/2019</t>
  </si>
  <si>
    <r>
      <t xml:space="preserve">                    </t>
    </r>
    <r>
      <rPr>
        <b/>
        <sz val="10"/>
        <color indexed="8"/>
        <rFont val="Arial"/>
        <family val="2"/>
      </rPr>
      <t>Mëditja e udhëtimit zyrtar jashtë vendit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13141</t>
    </r>
  </si>
  <si>
    <t>Meditje per udhetimin zyrtar ne Turqi (20-24 mars 2019)</t>
  </si>
  <si>
    <t>03/04/2019</t>
  </si>
  <si>
    <t>Fikrim Damka</t>
  </si>
  <si>
    <t>Meditje  per udhetimin zyrtar ne SHBA (11 shkurt 2019)</t>
  </si>
  <si>
    <t>Arben Gashi</t>
  </si>
  <si>
    <t>Meditje per udhetimin zyrtar ne Mali i Zi (7-8 mars 2019)</t>
  </si>
  <si>
    <t>Fisnik Ismajli</t>
  </si>
  <si>
    <t>Meditje per udhetimin zyrtar ne Mbreterin e Bashkuar (22-27 mars 2019)</t>
  </si>
  <si>
    <t>Mimoza Kusari Lila</t>
  </si>
  <si>
    <t>Meditje per udhetimin zyrtar ne Mali i Zi (18-20 mars 2019)</t>
  </si>
  <si>
    <t>Emilija Redzepi</t>
  </si>
  <si>
    <t>Meditje gjate udhetimit zyrtar ne Gjermani (14-18 mars 2019)</t>
  </si>
  <si>
    <t>04/04/2019</t>
  </si>
  <si>
    <t>Etem Arifi</t>
  </si>
  <si>
    <t>Meditje gjate udhetimit zyrtar ne Çeki (27-30 mars 2019)</t>
  </si>
  <si>
    <t>Xhevahire Izmaku</t>
  </si>
  <si>
    <t>Meditje  per udhetimin zyrtar ne Maqedonin e veriut (21-24 Mars 2019)</t>
  </si>
  <si>
    <t>Shqipe Pantina</t>
  </si>
  <si>
    <t>Albert Kinolli</t>
  </si>
  <si>
    <t xml:space="preserve">Meditje per udhetimin zyrtar ne Bosne dhe Hercegovine (29-31 mars 2019) </t>
  </si>
  <si>
    <t>10/04/2019</t>
  </si>
  <si>
    <t>Meditje  per udhetimin zyrtar ne Bruksel (31 mars-2 prill 2019)</t>
  </si>
  <si>
    <t>11/04/2019</t>
  </si>
  <si>
    <t>Zenun Pajaziti</t>
  </si>
  <si>
    <t>Meditje  per udhetimin zyrtar ne Bruksel (31 mars -2 prill 2019)</t>
  </si>
  <si>
    <t>Hykmete Bajrami</t>
  </si>
  <si>
    <t>Meditje per udhetim zyrtare ne Austri  (31 mars -3 prill 2019)</t>
  </si>
  <si>
    <t>15/04/2019</t>
  </si>
  <si>
    <t>Arberije Nagavci</t>
  </si>
  <si>
    <t>Meditje per udhetim zyrtare per ne  Austri (31 mars - 3 prill 2019)</t>
  </si>
  <si>
    <t>Driton Selmanaj</t>
  </si>
  <si>
    <t>Meditje per udhetim zyrtare per ne Austi (2-4 prill 2019)</t>
  </si>
  <si>
    <t>Nait Hasani</t>
  </si>
  <si>
    <t>Meditje per udhetim zyrtare ne Bruksel (31 mars -2 prill 2019)</t>
  </si>
  <si>
    <t>16/04/2019</t>
  </si>
  <si>
    <t>Lirije Kajtazi</t>
  </si>
  <si>
    <t>Meditje per udhetimin zyrtar ne  Francë (10-16 shkurt 2019)</t>
  </si>
  <si>
    <t>Xhavit Haliti</t>
  </si>
  <si>
    <t>Meditje per udhetimin zyrtar ne  Maqedoninë Veriore (21-24 mars 2019)</t>
  </si>
  <si>
    <t>Meditje  per udhetimin zyrtar ne Austri (1-3 prill 2019)</t>
  </si>
  <si>
    <t>18/04/2019</t>
  </si>
  <si>
    <t>Donika Kadaj Bujupi</t>
  </si>
  <si>
    <t>Meditje për udhëtimin zyrtar në Shqiperi (22-24 shkurt 2019)</t>
  </si>
  <si>
    <t>17/04/2019</t>
  </si>
  <si>
    <t>Meditje për udhëtim zyrtar në Maqedoninë Veriore  (25-27 shkurt 2019)</t>
  </si>
  <si>
    <t>Meditje  per udhetimin zyrtar ne Slloveni (10-14 mars 2019)</t>
  </si>
  <si>
    <t>23/04/2019</t>
  </si>
  <si>
    <t>Bekim Haxhiu</t>
  </si>
  <si>
    <t>Meditje  per udhetimin zyrtar ne Turqi (25-27 shkurt 2019)</t>
  </si>
  <si>
    <t>Meditje  per udhetimin zyrtar ne Maqedoni (21-24 mars 2019)</t>
  </si>
  <si>
    <t>Imet Rrahmani</t>
  </si>
  <si>
    <t>Meditje  per udhetimin zyrtar ne Francë (7-11 prill 2019)</t>
  </si>
  <si>
    <t>24/04/2019</t>
  </si>
  <si>
    <t>Mufera Srbica Sinik</t>
  </si>
  <si>
    <t>Aida Derguti</t>
  </si>
  <si>
    <t>Meditje per udhetimin zyrtar ne Rumani (6-9 mars 2019)</t>
  </si>
  <si>
    <t>25/04/2019</t>
  </si>
  <si>
    <t>Vjosa Osmani Sadriu</t>
  </si>
  <si>
    <t>Meditje per udhetimin zyrtar ne Turqi (11-15 prill 2019)</t>
  </si>
  <si>
    <t>Slobodan Petrovic</t>
  </si>
  <si>
    <t>Meditje  per udhetimin zyrtar ne Itali (27-29 mars 2019)</t>
  </si>
  <si>
    <t>Meditje  per udhetimin zyrtar ne Turqi (17-23 prill 2019)</t>
  </si>
  <si>
    <t>26/04/2019</t>
  </si>
  <si>
    <t>Meditje  per udhetimin zyrtar ne Turqi (17-20 prill 2019)</t>
  </si>
  <si>
    <t>Glauk Konjufca</t>
  </si>
  <si>
    <t>Meditje per udhetimin zyrtar ne Kroaci (8-10 maj 2019)</t>
  </si>
  <si>
    <t>28/08/2019</t>
  </si>
  <si>
    <t>Veton Berisha</t>
  </si>
  <si>
    <t>Meditje gjate udhetimit zyrtar per ne Itali   (27-29 mars 2019)</t>
  </si>
  <si>
    <t>12/04/2019</t>
  </si>
  <si>
    <t>Time Kadrijaj</t>
  </si>
  <si>
    <t>Meditje  per udhetimin zyrtar ne Bruksel   (30 mars -2 prill 2019)</t>
  </si>
  <si>
    <t>Meditje per udhetimin zyrtare ne Turqi (24-27 prill 2019)</t>
  </si>
  <si>
    <t>Meditje per udhetim zyrtare per Bruksel  (24-27 prill 2019)</t>
  </si>
  <si>
    <t>Meditje  per udhetimin zyrtar ne Turqi (24-27 prill 2019)</t>
  </si>
  <si>
    <t>Fadil Beka</t>
  </si>
  <si>
    <t>Meditje  per udhetimin zyrtar ne Maqedoni e Veriut (21-24 mars 2019)</t>
  </si>
  <si>
    <t>Arban Abrashi</t>
  </si>
  <si>
    <t>13/05/2019</t>
  </si>
  <si>
    <t>Haxhi Shala</t>
  </si>
  <si>
    <t>Evgjenie Thaçi Dragusha</t>
  </si>
  <si>
    <t>Meditje  per udhetimin zyrtar ne Shqiperi (3-6 maj 2019)</t>
  </si>
  <si>
    <t>16/05/2019</t>
  </si>
  <si>
    <t>Luljeta Veselaj Gutaj</t>
  </si>
  <si>
    <t>Meditje per udhetimin zyrtar ne Shqiperi  (3-6 maj 2019)</t>
  </si>
  <si>
    <t>Saranda Bogujevci</t>
  </si>
  <si>
    <t>Meditje  per udhetimin zyrtar ne Shqiperi  (3-6 maj 2019)</t>
  </si>
  <si>
    <t>Mexhide Mjaku Topalli</t>
  </si>
  <si>
    <t>Meditje  per udhetimin zyrtar ne Shqiperi (3-5 prill 2019)</t>
  </si>
  <si>
    <t>17/05/2019</t>
  </si>
  <si>
    <t>Meditje  per udhetimin zyrtar ne SHBA (7-13 prill 2019)</t>
  </si>
  <si>
    <t>Safete Hadergjonaj</t>
  </si>
  <si>
    <t>Meditje  per udhetimin zyrtar ne Shqiperi (8-10 maj 2019)</t>
  </si>
  <si>
    <t>20/05/2019</t>
  </si>
  <si>
    <t>Teuta Haxhiu</t>
  </si>
  <si>
    <t>Meditje  per udhetimin zyrtar ne Maqedonin e Veriut(10-11 maj 2019 )</t>
  </si>
  <si>
    <t>Meditje  per udhetimin zyrtar ne Slloveni (12-15 maj 2019)</t>
  </si>
  <si>
    <t>Liburn Aliu</t>
  </si>
  <si>
    <t>Meditje  per udhetimin zyrtar ne Gjermani (5-11 maj 2019)</t>
  </si>
  <si>
    <t>Meditje  per udhetimin zyrtar ne Gjermani (7-10 maj 2019)</t>
  </si>
  <si>
    <t>Lilir Deda</t>
  </si>
  <si>
    <t>Meditje  per udhetimin zyrtar ne Gjermani (12-14 maj 2019)</t>
  </si>
  <si>
    <t>Enver Hoti</t>
  </si>
  <si>
    <t>Armend Zemaj</t>
  </si>
  <si>
    <t>Haxhi Avdyli</t>
  </si>
  <si>
    <t>Meditje  per udhetimin zyrtar ne Gjermani(12-14 maj 2019)</t>
  </si>
  <si>
    <t>Fatmire Kollqaku</t>
  </si>
  <si>
    <t>Meditje per udhetimin zyrtar ne Slloveni (12-15 maj 2019)</t>
  </si>
  <si>
    <t>22/05/2019</t>
  </si>
  <si>
    <t>Meditje per udhetim zyrtar per ne Turqi (24-27 prill 2019)</t>
  </si>
  <si>
    <t>Rexhep Selimi</t>
  </si>
  <si>
    <t>Meditje  per udhetimin zyrtar ne Shqiperi (8-11 maj 2019)</t>
  </si>
  <si>
    <t>23/05/2019</t>
  </si>
  <si>
    <t>Meditje  per udhetimin zyrtar ne Mali I Zi (14-17 prill 2019)</t>
  </si>
  <si>
    <t>24/05/2019</t>
  </si>
  <si>
    <t>Andin Hoti</t>
  </si>
  <si>
    <t>Korab Sejdiu</t>
  </si>
  <si>
    <t>Meditje  per udhetimin zyrtar ne Maqedonin e Veriut (24-24 mars 2019)</t>
  </si>
  <si>
    <t>27/05/2019</t>
  </si>
  <si>
    <t>Valon Ramadani</t>
  </si>
  <si>
    <t>Meditje  per udhetimin zyrtar ne Kroaci (21-23 maj 2019)</t>
  </si>
  <si>
    <t>Avdullah Hoti</t>
  </si>
  <si>
    <t>Meditje  per udhetimin zyrtar ne Francë  (7-12 prill 2019)</t>
  </si>
  <si>
    <t>Gani Dreshaj</t>
  </si>
  <si>
    <t>Meditje  per udhetimin zyrtar ne Gjermani (19-22 maj 2019)</t>
  </si>
  <si>
    <t>Meditje  per udhetimin zyrtar ne France (21-23 maj 2019)</t>
  </si>
  <si>
    <t>Meditje  per udhetimin zyrtar ne Francë (21-23 maj 2019)</t>
  </si>
  <si>
    <t>Meditje  per udhetimin zyrtar ne Francë (19-21 maj 2019)</t>
  </si>
  <si>
    <t>Meditje per udhetim zyrtar ne Gjermani  (7-10 maj 2019)</t>
  </si>
  <si>
    <t>Flora Brovina</t>
  </si>
  <si>
    <t>Meditje  per udhetimin zyrtar ne Kanadë  (24-28 prill 2019)</t>
  </si>
  <si>
    <t>30/05/2019</t>
  </si>
  <si>
    <t>Meditje  per udhetimin zyrtar ne Gjermani (17-20 maj 2019)</t>
  </si>
  <si>
    <t xml:space="preserve">Meditje  per udhetimin zyrtar ne Shqiperi (24-26 maj 2019) </t>
  </si>
  <si>
    <t>31/05/2019</t>
  </si>
  <si>
    <t>Meditje  per udhetimin zyrtar ne Suedi (24-27 maj 2019)</t>
  </si>
  <si>
    <t>05/06/2019</t>
  </si>
  <si>
    <t>Doruntinë Maloku Kastrati</t>
  </si>
  <si>
    <t>Meditje  per udhetimin zyrtar ne Shqiperi (24-26maj 2019)</t>
  </si>
  <si>
    <t>Meditje  per udhetimin zyrtar ne Shqiperi (24-26 maj 2019)</t>
  </si>
  <si>
    <t>Sala Berisha Shala</t>
  </si>
  <si>
    <t>06/06/2019</t>
  </si>
  <si>
    <t>Blerta Deliu Kodra</t>
  </si>
  <si>
    <t>Besa Gaxherri</t>
  </si>
  <si>
    <t>Meditje  per udhetimin zyrtar ne Holandë (26-30 maj 2019)</t>
  </si>
  <si>
    <t>Albulena Haxhiu</t>
  </si>
  <si>
    <t>Besa Baftiu</t>
  </si>
  <si>
    <t>Meditje per udhetimin zyrar ne Gjermani (2-5 qershor 2019)</t>
  </si>
  <si>
    <t>13/06/2019</t>
  </si>
  <si>
    <t>Meditje per udhetimin zyrtar per ne Holandë (26-30 maj 2019)</t>
  </si>
  <si>
    <t>Meditje per udhetimin zyrtar per ne Gjermani (2-5 maj 2019)</t>
  </si>
  <si>
    <t>Meditje per udhetimin zyrtar ne Kroaci (21-23 maj 2019)</t>
  </si>
  <si>
    <t>Meditje per udhetimin zyrtare per ne Holandë (26-29 maj 2019)</t>
  </si>
  <si>
    <t>Hajdar Beqa</t>
  </si>
  <si>
    <t>10/06/2019</t>
  </si>
  <si>
    <t>Fidan Rakaliu</t>
  </si>
  <si>
    <t>Meditje  per udhetimin zyrtar ne Gjermani (4-9 qershor 2019)</t>
  </si>
  <si>
    <t>19/06/2019</t>
  </si>
  <si>
    <t>Sasa Milosavlejvic</t>
  </si>
  <si>
    <t>18/06/2019</t>
  </si>
  <si>
    <t>Meditje  per udhetimin zyrtar ne Kroaci (15-17 prill 2019)</t>
  </si>
  <si>
    <t>Meditje  per udhetimin zyrtar ne Francë  (7-11 prill 2019)</t>
  </si>
  <si>
    <t>17/06/2019</t>
  </si>
  <si>
    <t>Ismet Beqiri</t>
  </si>
  <si>
    <t>Srdjan Mitrovic</t>
  </si>
  <si>
    <t>Meditje  per udhetimin zyrtar ne SHBA (7-10 prill 2019)</t>
  </si>
  <si>
    <t>Meditje  per udhetimin zyrtar ne Bullgari (10-11 qershor 2019)</t>
  </si>
  <si>
    <t>Kadri Veseli</t>
  </si>
  <si>
    <t>Meditje  per udhetimin zyrtar ne SHBA (5-7 qershor 2019)</t>
  </si>
  <si>
    <t>20/06/2019</t>
  </si>
  <si>
    <t>Meditje  per udhetimin zyrtar ne Kanadë (8-13 qershor 2019)</t>
  </si>
  <si>
    <t>Meditje  per udhetimin zyrtar ne Sllovaki (31 maj-4 qershor 2019)</t>
  </si>
  <si>
    <t>Meditje per udhetimin zyrtar ne Kroaci(15-17 prill 2019</t>
  </si>
  <si>
    <t>Meditje per udhetimin zyrtar ne Mbreterin e Bashkuar (21-25 maj 2019)</t>
  </si>
  <si>
    <t>21/06/2019</t>
  </si>
  <si>
    <t>Dukagjin Gorani</t>
  </si>
  <si>
    <t>Elmi Reçica</t>
  </si>
  <si>
    <t>Fitore Pacolli Dalipi</t>
  </si>
  <si>
    <t>Meditje  per udhetimin zyrtar ne Holand (12-14 qershor 2019)</t>
  </si>
  <si>
    <t>Milaim Zeka</t>
  </si>
  <si>
    <t>Visar Ymeri</t>
  </si>
  <si>
    <t>Meditje  per udhetimin zyrtar ne Turqi (16-18 qershor 2019)</t>
  </si>
  <si>
    <t>24/06/2019</t>
  </si>
  <si>
    <t>Meditje  per udhetimin zyrtar ne Kanadë (14 qershor 2019)</t>
  </si>
  <si>
    <t>26/06/2019</t>
  </si>
  <si>
    <t>Meditje  per udhetimin zyrtar ne Bosnje dhe Hercegovinë (20-23 qershor 2019)</t>
  </si>
  <si>
    <t>Ismajl Kurteshi</t>
  </si>
  <si>
    <t>Meditje per udhetimin zyrtar ne Mbreterin e Bashkuar (20-22 qershor 2019)</t>
  </si>
  <si>
    <t>Meditje per udhetimin zyrtar ne Francë (18-20 qershor 2019)</t>
  </si>
  <si>
    <t>Meditje  per udhetimin zyrtar ne Preshevë (5-6 qershor 2019)</t>
  </si>
  <si>
    <t>Meditje  per udhetimin zyrtar ne Slloveni (18-20 qershor 2019)</t>
  </si>
  <si>
    <t>03/07/2019</t>
  </si>
  <si>
    <t>Meditje  per udhetimin zyrtar ne Bosne dhe Hercegovinë (20-23 qershor 2019)</t>
  </si>
  <si>
    <t xml:space="preserve">Meditje  per udhetimin zyrtar ne Zvicer (13-15 maj 2019)
 </t>
  </si>
  <si>
    <t>Meditje  per udhetimin zyrtar ne Bosne dhe Hercegovinë (27-29 maj 2019)</t>
  </si>
  <si>
    <t>Meditje  per udhetimin zyrtar ne Zvicer (13-15 maj 2019)</t>
  </si>
  <si>
    <t>27/06/2019</t>
  </si>
  <si>
    <t>Meditje  per udhetimin zyrtar ne Itali (8-10 maj 2019)</t>
  </si>
  <si>
    <t>Meditje  per udhetimin zyrtar ne Rumani (23-26 qershor 2019)</t>
  </si>
  <si>
    <t>Meditje  per udhetimin zyrtar ne Francë (18-20 qershor 2019)</t>
  </si>
  <si>
    <t>05/07/2019</t>
  </si>
  <si>
    <t>Meditje per udhetimin zyrtar ne Malin e Zi (29-30 qershor 2019)</t>
  </si>
  <si>
    <t>08/07/2019</t>
  </si>
  <si>
    <t>Meditje  per udhetimin zyrtar ne Francë (23-26 qershor 2019)</t>
  </si>
  <si>
    <t>04/07/2019</t>
  </si>
  <si>
    <t>Meditje per udhetim zyrtar ne Gjermani  (5-7 prill 2019)</t>
  </si>
  <si>
    <t>22/07/2019</t>
  </si>
  <si>
    <t>Meditje per udhetimin zyatre ne SHBA (15-20 korrik 2019)</t>
  </si>
  <si>
    <t>26/07/2019</t>
  </si>
  <si>
    <t>Meditje per udhteimin zyatre ne SHBA (15-20 korrik 2019)</t>
  </si>
  <si>
    <t>25/07/2019</t>
  </si>
  <si>
    <t>Meditje per  udhetimin zyrtar ne SHBA (14-20 korrik 2019)</t>
  </si>
  <si>
    <t>30/07/2019</t>
  </si>
  <si>
    <t>Meditje per udhetimin zyrtare ne Zvicer (13-15 maj 2019()</t>
  </si>
  <si>
    <t>Ganimete Musliu</t>
  </si>
  <si>
    <t>Meditje për udhëtim zyrtar në Mali i Zi   (15-16 gusht  2019)</t>
  </si>
  <si>
    <t>22/08/2019</t>
  </si>
  <si>
    <t>Meditje per udhetimin zyatre ne Francë (23-28 qershor 2019)</t>
  </si>
  <si>
    <t xml:space="preserve">Meditje per udhetimin zyrtar ne Gjermani (6-9 qershor 2019)
</t>
  </si>
  <si>
    <t>18/07/2019</t>
  </si>
  <si>
    <t>Meditje per udhetimit zyrtar ne Gjermani (6-9 qershor 2019)</t>
  </si>
  <si>
    <t>Meditje per udhetimin zyrtar ne Francë (23-28 qershor 2019)</t>
  </si>
  <si>
    <t>Meditje per udhetimin zyrtar ne Preshevë (5-6 qershor 2019)</t>
  </si>
  <si>
    <t>16/08/2019</t>
  </si>
  <si>
    <t>Meditje per udhetimin zyrtar ne Zvicer (2-12 korrik 2019)</t>
  </si>
  <si>
    <t>15/08/2019</t>
  </si>
  <si>
    <t>Meditje per udhetimin ne Preshevë(5-6 qershor 2019)</t>
  </si>
  <si>
    <t>08/08/2019</t>
  </si>
  <si>
    <t>Meditje per udhetimin zyrtare ne Mal te Zi (31 korrik -1 gusht 2019)</t>
  </si>
  <si>
    <t>26/09/2019</t>
  </si>
  <si>
    <t>Meditje per udhetimin zyrtare ne Itali (25-27 qershor 2019)</t>
  </si>
  <si>
    <t>Meditje per udhetimin zyrtar ne Itali (25-17 qershor 2019)</t>
  </si>
  <si>
    <t>Meditje per udhetimin zyatre ne  Rumani (23-26 qershor 2019)</t>
  </si>
  <si>
    <t>Meditje per udhetim zyrtar ne Bullgari  (26-29 qershor 2019)</t>
  </si>
  <si>
    <t>Meditje per udhetimin zyrtare per ne Francë (23-28 qershor 2019)</t>
  </si>
  <si>
    <t>Meditje per udhetimin zyartar ne Zvicër(7-9 korrik 2019)</t>
  </si>
  <si>
    <t>19/07/2019</t>
  </si>
  <si>
    <t>Meditje per udhetimin zyartar ne Turqi (2-4 korrik 2019)</t>
  </si>
  <si>
    <t>09/07/2019</t>
  </si>
  <si>
    <r>
      <t xml:space="preserve">                    </t>
    </r>
    <r>
      <rPr>
        <b/>
        <sz val="10"/>
        <color indexed="8"/>
        <rFont val="Arial"/>
        <family val="2"/>
      </rPr>
      <t>Akomodim gjate udhëtimit zyrtar jashtë vendit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13142</t>
    </r>
  </si>
  <si>
    <t>Akomodim gjate udhetimit zyrtar ne Gjermani (14-18 mars 2019)</t>
  </si>
  <si>
    <t>Akomodim gjate udhetimit zyrtar ne Francë (4-6 mars 2019)</t>
  </si>
  <si>
    <t>Akomodim gjate udhetimit zyrtar ne Maqedoni (21-24 Mars 2019)</t>
  </si>
  <si>
    <t>Akomodim gjate udhetimit zyrtar ne Japoni (12-16 mars 2019)</t>
  </si>
  <si>
    <t>Akomodim gjate udhetimit zyrtare në Francë (12-16 shkurt 2019)</t>
  </si>
  <si>
    <t>Akomodim gjate udhetimin zyrtar ne  Maqedonin Veriore (21-24 mars 2019)</t>
  </si>
  <si>
    <t>Akomodim gjate udhetimit zyrtar ne Maqedoni (21-24 mars 2019)</t>
  </si>
  <si>
    <t>Akomodim gjate udhetimit zyrtar ne Gjermani (25-27 shkurt 2019)</t>
  </si>
  <si>
    <t>Akomodim gjate udhetimit zyrtar ne France (4-6 mars 2019)</t>
  </si>
  <si>
    <t>Akomodim gjate udhetimit zyrtar ne Rumani (6-9 mars 2019)</t>
  </si>
  <si>
    <t>Akomodim gjate udhetimit zyrtar ne Turqi (11-15 prill 2019)</t>
  </si>
  <si>
    <t>Akomodim gjate udhetimit zyrtar ne Itali (27-29 mars 2019)</t>
  </si>
  <si>
    <t xml:space="preserve">Akomodim gjate udhetimit zyrtar ne Itali (27-28 mars 2019) </t>
  </si>
  <si>
    <t>Akomodim gjate udhetimit zyrtar ne Bruksel (30 mars -2 prill 2019)</t>
  </si>
  <si>
    <t>Akomodim gjate udhetimit zyrtar ne Turqi (24-27 prill 2019)</t>
  </si>
  <si>
    <t>Akomodim gjate udhetimit zyrtar ne Maqedoni e Veriut (21-24 mars 2019)</t>
  </si>
  <si>
    <t>Akomodim gjate udhetimit zyrtare per ne SHBA (7-12 prill 2019)</t>
  </si>
  <si>
    <t>Akomodim gjate udhetimit zyrtar ne SHBA (7-13 prill 2019)</t>
  </si>
  <si>
    <t>Akomodim gjate udhetimit zyrtar neTurqi  (27 prill 2019)</t>
  </si>
  <si>
    <t>Akomodim gjate udhetimit zyrtar ne Francë (7-11 prill 2019)</t>
  </si>
  <si>
    <t>Akomodim gjate udhetimit zyrtar ne Mali  i ZI (14-17 prill 2019)</t>
  </si>
  <si>
    <t>Akomodim gjate udhetimit zyrtar ne Maqedonin e Veriut (24-24 mars 2019)</t>
  </si>
  <si>
    <t>Akomodim gjate udhetimit zyrtar ne Francë  (7-11 prill 2019)</t>
  </si>
  <si>
    <t>Akomodim gjate udhetimit zyrtar ne France (21-23 maj 2019)</t>
  </si>
  <si>
    <t>Akomodim gjate udhetimit zyrtar ne Francë (21-23 Maj 2019)</t>
  </si>
  <si>
    <t>Akomodim gjate udhetimit zyrtar ne Gjermani (12-14 maj2019)</t>
  </si>
  <si>
    <t>Akomodim gjate udhetimit zyrtar ne Kanadë (24-27 prill 2019)</t>
  </si>
  <si>
    <t>Akomodim gjate udhetimit zyrtar ne Gjermani (17-20 maj 2019)</t>
  </si>
  <si>
    <t>Akomodim gjate udhetimit zyrtar ne Francë (21-23 maj 2019)</t>
  </si>
  <si>
    <t>Akomodim gjate udhetimit zyrtar ne Itali (8-10 maj2019)</t>
  </si>
  <si>
    <t>Akomodim gjate udhetimit zyrtar ne Francë (19-21 maj 2019)</t>
  </si>
  <si>
    <t>12/06/2019</t>
  </si>
  <si>
    <t>Akomodim gjate udhetimit zyrtar ne Mali i Zi (14-17 prill 2019)</t>
  </si>
  <si>
    <t>Akomodim gjate udhetimit zyrtar ne SHBA (7-10 prill 2019)</t>
  </si>
  <si>
    <t>Akomodim gjate udhetimit zyrtar ne Mbreterin e Bashkuar (21-25 maj 2019)</t>
  </si>
  <si>
    <t xml:space="preserve">Fitore Pacolli Dalipi </t>
  </si>
  <si>
    <t>Akomodim gjate udhetimit zyrtar ne Kanadë (11-13 qershor 2019)</t>
  </si>
  <si>
    <t xml:space="preserve">Akomodim gjate udhetimit zyrtar ne Mbreterine e Bashkuar (21-25 maj 2019) 
</t>
  </si>
  <si>
    <t>Akomodim gjate udhetimit zyrtar ne Mbreterine e Bashkuar (21-25 maj 2019)</t>
  </si>
  <si>
    <t xml:space="preserve">Akomodim gjate udhetimit zyrtar ne Holand (12-14 qershor 2019)
</t>
  </si>
  <si>
    <t>Akomodim gjate udhetimit zyrtar ne Bosnje dhe Hercegovinë (20-23 qershor 2019)</t>
  </si>
  <si>
    <t>Akomodim gjate udhetimit zyrtar ne Preshevë (5-6 qershor 2019)</t>
  </si>
  <si>
    <t>Akomodim gjate udhetimit zyrtar ne Zvicer (13-15 maj 2019)</t>
  </si>
  <si>
    <t>Akomodim gjate udhetimit zyrtar ne Bosne dhe Hercegovinë (20-23 qershor 2019)</t>
  </si>
  <si>
    <t>Akomodim gjate udhetimit zyrtar ne Rumani (23-26 qershor 2019)</t>
  </si>
  <si>
    <t>Akomodim gjate udhetimit zyrtar ne Francë (7-12 prill 2019)</t>
  </si>
  <si>
    <t>Akomodim gjate udhetimit zyrtar ne Bruksel (24-27 prill 2019)</t>
  </si>
  <si>
    <t>Akomodim gjate udhetimit zyrtar ne Sllovaki (31 maj-4 qershor 2019)</t>
  </si>
  <si>
    <t>11/07/2019</t>
  </si>
  <si>
    <t>Akomodim për udhëtimin zyrtar në Gjermani (5-7 prill 2019)</t>
  </si>
  <si>
    <t>Akomodim gjate udhetimit zyrtare ne Zivcer (13-15 maj 2019)</t>
  </si>
  <si>
    <t>Akomodim gjate udhetimit zyrtarë ne Francë (23-26 qershor 2019)</t>
  </si>
  <si>
    <t>Akomodim gjate udhetimit zyrtare ne Francë ( 23-28 qershor 2019)</t>
  </si>
  <si>
    <t>Akmodim gjate udhetimit zyrtar ne Francë (23-28 qershor 2019)</t>
  </si>
  <si>
    <t>Akomodim gjate udhetimit zyrtare ne Presheve (5-6 qershor 2019)</t>
  </si>
  <si>
    <t>19/08/2019</t>
  </si>
  <si>
    <t xml:space="preserve">Akomodim gjatë  udhëtimit zyrtar në Mali  i Zi (15-16 gusht 2019)
</t>
  </si>
  <si>
    <t>Akomodim gjate udhetimit zyrtar ne Francë (23-28 qershor 2019)</t>
  </si>
  <si>
    <t>Akomodim gjatë udhëtimit zyrtar në Francë (21-23 maj 2019)</t>
  </si>
  <si>
    <t>Akomodim gjatë udhëtimit zyrtar në Gjermani (6-9 qershor  2019)</t>
  </si>
  <si>
    <t>Akomodim gjate udhetimit zyrar ne Gjermani (6-9 qershor 2019)</t>
  </si>
  <si>
    <t>Akomodim gjate udhetimit zyrtar ne Gjermani (6-9 qershor 2019)</t>
  </si>
  <si>
    <t>Akomodim gjatë udhetimit zyrtar Bruksel (17-18 maj 2019)</t>
  </si>
  <si>
    <t>Akomodim gjatë udhetimit zyrtar Francë (19-22 maj 2019)</t>
  </si>
  <si>
    <t>Akomodim gjate udhetimin zyrtar ne Kroaci (8-10 maj 2019)</t>
  </si>
  <si>
    <t>Akomodim gjate udhetimit zyrtar ne SHBA (14-19 korrik 2019)</t>
  </si>
  <si>
    <t>09/08/2019</t>
  </si>
  <si>
    <t>Akomodim gjate udhetimit zyrtar Bullgari (10-11 qershor 2019)</t>
  </si>
  <si>
    <t>Akomodim gjate udhetimit zyrtare ne Itali (25-27 qershor 2019)</t>
  </si>
  <si>
    <t>Akomodim gjate udhetimit zyrtar ne Itali (25-17 qershor 2019)</t>
  </si>
  <si>
    <t>Akomodim gjate udhetimit zyrtare ne Rumani (23-26 qershor 2019)</t>
  </si>
  <si>
    <t>Akomodim gjate udhetimin zyartar ne Zvicër(7-9 korrik 2019)</t>
  </si>
  <si>
    <t>Akomodim gjatë udhëtimit zyrtar në Francë  (23 - 28 qershor  2019)</t>
  </si>
  <si>
    <r>
      <t xml:space="preserve">                    </t>
    </r>
    <r>
      <rPr>
        <b/>
        <sz val="10"/>
        <color indexed="8"/>
        <rFont val="Arial"/>
        <family val="2"/>
      </rPr>
      <t>Shpenzime tjera te udhëtimit zyrtar jashte vendit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13143</t>
    </r>
  </si>
  <si>
    <t xml:space="preserve">Shpenizime gjate udhetimit zytare per ne Bruksel (31 mars -2 prill 2019)
</t>
  </si>
  <si>
    <t>Shpenzimet tjera gjate udhetimit zyrtar ne Kroaci (7-10 maj 2019)</t>
  </si>
  <si>
    <t>Shpenzimet tjera gjate udhetimit zyrtar ne Gjermani (12-14 maj 2019)</t>
  </si>
  <si>
    <t>Shpenzimet tjera gjate udhetimit zyrtar ne Itali (9 maj 2019)</t>
  </si>
  <si>
    <t>Shpenzime gjate udhetimit zyrtar ne Gjermani (2-5 qershor 2019)</t>
  </si>
  <si>
    <t>Shpenzime gjate udhetimit zyrtarë (7-11 prill 2019)</t>
  </si>
  <si>
    <t>Shpenzimet tjera gjate udhetimit zyrtar ne Francë (7-11 prill 2019)</t>
  </si>
  <si>
    <t>Shpenzimet tjera gjate udhetimit zyrtar ne SHBA (7-10 prill 2019)</t>
  </si>
  <si>
    <t>Shpenzimet tjera gjate udhetimit zyrtar Kanad (05-13 qershor 2019 )</t>
  </si>
  <si>
    <t xml:space="preserve">Shpenzimet tjera gjate udhetimit zyrtar ne Bosne dhe Hercegovinë (27-29 maj 2019)
</t>
  </si>
  <si>
    <t>Shpenzime tjera gjatë udhëtimit zyrtar në Rumani (23-26 qershor 2019)</t>
  </si>
  <si>
    <t>02/07/2019</t>
  </si>
  <si>
    <t>Shpenzimet tjera gjate udhetimit zyrtar ne Francë (07-11 prill 2019 )</t>
  </si>
  <si>
    <t>Shpenzime tjera gjatë udhëtimit zyrtar në Bosne  (23 qershor 2019)</t>
  </si>
  <si>
    <t>Shpenzime tjera gjatë udhëtimit zyrtar në Sllovaki (31maj-4 qershor 2019)</t>
  </si>
  <si>
    <t xml:space="preserve">Shpenzime tjera gjatë udhëtimit zyrtar në Gjermani (5-7 prill 2019
</t>
  </si>
  <si>
    <t>Shpenzime tjera gjatë udhëtimit zyrtar në Mali  i Zi (15-16 gusht 2019)</t>
  </si>
  <si>
    <t xml:space="preserve">Shpenzimi gjate udhetimit zyrtar ne Francë (21-23 maj 2019)
</t>
  </si>
  <si>
    <t>Shpenizme tjera gjate udhetimit zyrtar ne Francë (19-22 maj  2019)</t>
  </si>
  <si>
    <t>Shpenzim gjate udhetimit zyrtar ne Gjermani (6-9 qershor 2019)</t>
  </si>
  <si>
    <t>Shpenzimet gjate udhetimit zyrtare ne Gjermani (6-9 qershor 2019)</t>
  </si>
  <si>
    <t xml:space="preserve">Shpenzime gjatë udhetimit zyrtar Bruksel (17-18 maj 2019)
</t>
  </si>
  <si>
    <t>Shpenzime gjatë udhetimit zyrtar Francë (19-22 maj 2019)</t>
  </si>
  <si>
    <t>Shpenzime tjera gjate udhetimit zyrtar ne SHBA (14-19 korrik 2019)</t>
  </si>
  <si>
    <t>Shpenzime gjate udhetimit zyrtar Bullagri (10-11 qershor 2019)</t>
  </si>
  <si>
    <t>Shpenzime tjera gjate udhetimin zyartar ne Zvicër(7-9 korrik 2019)</t>
  </si>
  <si>
    <r>
      <t xml:space="preserve">                    </t>
    </r>
    <r>
      <rPr>
        <b/>
        <sz val="10"/>
        <color indexed="8"/>
        <rFont val="Arial"/>
        <family val="2"/>
      </rPr>
      <t>Shpenzime tjera telefonike Vala 900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13320</t>
    </r>
  </si>
  <si>
    <t>Shpenzimet e telefonis mobile - kartela Vala</t>
  </si>
  <si>
    <t>POSTA DHE TELEKO I KOSOVES SHA</t>
  </si>
  <si>
    <t>Shpenzimet e telefonise mobile</t>
  </si>
  <si>
    <t>PTK SHA VALA</t>
  </si>
  <si>
    <t xml:space="preserve">Shpenzime te telefonisë mobile </t>
  </si>
  <si>
    <t>Shpenizme te telefonise mobile</t>
  </si>
  <si>
    <t>15/07/2019</t>
  </si>
  <si>
    <t>Shpenzimet e telefonis mobile</t>
  </si>
  <si>
    <t>17/07/2019</t>
  </si>
  <si>
    <t xml:space="preserve">Shpenzimet telefonis moblie </t>
  </si>
  <si>
    <t>18/09/2019</t>
  </si>
  <si>
    <t>20/09/2019</t>
  </si>
  <si>
    <r>
      <t xml:space="preserve">                    </t>
    </r>
    <r>
      <rPr>
        <b/>
        <sz val="10"/>
        <color indexed="8"/>
        <rFont val="Arial"/>
        <family val="2"/>
      </rPr>
      <t>Shërbime të ndryshme intelektuale dhe këshillëdhënëse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13440</t>
    </r>
  </si>
  <si>
    <t>Sherbime keshilldhenese</t>
  </si>
  <si>
    <t>TIENMU SHANG MA</t>
  </si>
  <si>
    <t>Flamur Hyseni</t>
  </si>
  <si>
    <t>24/09/2019</t>
  </si>
  <si>
    <t>Labinot Lekaj</t>
  </si>
  <si>
    <t>25/09/2019</t>
  </si>
  <si>
    <t>Salem Lepaja</t>
  </si>
  <si>
    <r>
      <t xml:space="preserve">                    </t>
    </r>
    <r>
      <rPr>
        <b/>
        <sz val="10"/>
        <color indexed="8"/>
        <rFont val="Arial"/>
        <family val="2"/>
      </rPr>
      <t>Shërbime tjera kontraktuese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13460</t>
    </r>
  </si>
  <si>
    <t>Sherbime te tjera - Aud.i PF te sub.politike</t>
  </si>
  <si>
    <t>AUDIT KONTO NSH</t>
  </si>
  <si>
    <t>Sherbime tjera - Perkthim</t>
  </si>
  <si>
    <t>25/06/2019</t>
  </si>
  <si>
    <t>GLOBAL CONSULTING DEVELOPMENT</t>
  </si>
  <si>
    <t xml:space="preserve">Sherbimet e tjera -Sigurime shendetesore </t>
  </si>
  <si>
    <t>KOMPANIA E SIGURIMEVE PRISIG SHA</t>
  </si>
  <si>
    <t>Sherbime te tjera - Tatim</t>
  </si>
  <si>
    <t>08/05/2019</t>
  </si>
  <si>
    <t>ADMINISTRATA TATIMORE E KOSOVES</t>
  </si>
  <si>
    <t>Sherbime tjera-Pasaport Diplomatike Mufera Srbica Sinik</t>
  </si>
  <si>
    <t>14/05/2019</t>
  </si>
  <si>
    <t>MINISTRIA PUNEVE TE BRENDSHME</t>
  </si>
  <si>
    <t xml:space="preserve">Sherbime tjera -  Komisioni per Administrat, Publike
</t>
  </si>
  <si>
    <t>HOTEL INTERNATIONAL PRISHTINA SHPK</t>
  </si>
  <si>
    <t xml:space="preserve">Pasaporte diplomatike per Time Kadrijaj </t>
  </si>
  <si>
    <t xml:space="preserve">Pasaporte diplomatike per Aida Derguti </t>
  </si>
  <si>
    <t>Sherbime tjera - perkthim</t>
  </si>
  <si>
    <t>NOVA SCOTIA INTERPRETING SERVICES</t>
  </si>
  <si>
    <t>Shpenzime tjera -vize per udhetimit zyatre ne Suedi (23-27 maj 2019)</t>
  </si>
  <si>
    <t>Sherbiem tjera - Perkthim</t>
  </si>
  <si>
    <t>Ragip Luta</t>
  </si>
  <si>
    <t xml:space="preserve">Sherbime tjera- Pasaporta Diplomatike per Driton Selamanaj </t>
  </si>
  <si>
    <t xml:space="preserve">Sherbime tjera-Pasaport Diplomatike per Glauk Konjufca </t>
  </si>
  <si>
    <t>Tatim</t>
  </si>
  <si>
    <t>Sherb.tjera - Perkthim</t>
  </si>
  <si>
    <t>10/07/2019</t>
  </si>
  <si>
    <t>ARMANDA HYSA</t>
  </si>
  <si>
    <t>14/08/2019</t>
  </si>
  <si>
    <t xml:space="preserve">Sherbime tjera- Komisionit per Adninistrate Publike, Qeverisje Lokale dhe Media
</t>
  </si>
  <si>
    <t>29/07/2019</t>
  </si>
  <si>
    <t>HOTEL INTERNATIONAL PRISHTINA</t>
  </si>
  <si>
    <t xml:space="preserve">Shpenzime tjera-Pasaport dilopmatike per Hajdar Beqa </t>
  </si>
  <si>
    <t xml:space="preserve">Pasaportë Diplomatike per Fikrim Damka </t>
  </si>
  <si>
    <t>Sherbime tjera-Pasaport diplomatike per Slobodan Petrovic</t>
  </si>
  <si>
    <t>12/09/2019</t>
  </si>
  <si>
    <t>Sherbimet e tjera -Sigurime shendetesore</t>
  </si>
  <si>
    <t>06/09/2019</t>
  </si>
  <si>
    <r>
      <t xml:space="preserve">                    </t>
    </r>
    <r>
      <rPr>
        <b/>
        <sz val="10"/>
        <color indexed="8"/>
        <rFont val="Arial"/>
        <family val="2"/>
      </rPr>
      <t>Akomodimi ( Strehimi i punëtorëve)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13660</t>
    </r>
  </si>
  <si>
    <t>Akomodim (13-14 maj 2019 ,Komisioni per edukim dhe informim publik i Kuvendit te Republikes se Shqiperise )</t>
  </si>
  <si>
    <t>NHT SIRIUS B</t>
  </si>
  <si>
    <t>Akomodim (15-18 maj 2019)</t>
  </si>
  <si>
    <t>SWISS DIAMOND HOTEL SHPK</t>
  </si>
  <si>
    <t>Akomodim (15-6 maj 2019)</t>
  </si>
  <si>
    <t>Akomodim (15-17 maj 2019)</t>
  </si>
  <si>
    <t>Akomodimi (20 vjetori I liris ,prej 09- 12qershor -per pjestarin e Batalionit te Atlantikut )</t>
  </si>
  <si>
    <r>
      <t xml:space="preserve">                    </t>
    </r>
    <r>
      <rPr>
        <b/>
        <sz val="10"/>
        <color indexed="8"/>
        <rFont val="Arial"/>
        <family val="2"/>
      </rPr>
      <t>Drekat zyrtare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14310</t>
    </r>
  </si>
  <si>
    <t>AKTIV SHPK</t>
  </si>
  <si>
    <t>VILLA MOREA SHPK</t>
  </si>
  <si>
    <t>BOULEVARD SHPK</t>
  </si>
  <si>
    <t>LIBURNIA</t>
  </si>
  <si>
    <t>SHQIPONJA</t>
  </si>
  <si>
    <t>Dreke zyrtare - Komisioni per Zhvillim ekonomik, infrastrukture, tregti, industri dhe zhvillim rajonal</t>
  </si>
  <si>
    <t>GIZZI DPH</t>
  </si>
  <si>
    <t>Dreke zyrtare -  Komisionit per Buxhet dhe Financa</t>
  </si>
  <si>
    <t>LESNA TRADE SHPK</t>
  </si>
  <si>
    <t>HIB PETROL SHPK</t>
  </si>
  <si>
    <t>TIFFANY SHPK</t>
  </si>
  <si>
    <t>GARDEN SHPK</t>
  </si>
  <si>
    <t>DPH VELA FISH RESTORANT</t>
  </si>
  <si>
    <t>SOMA SHPK</t>
  </si>
  <si>
    <t>GAGI CAFE DPH</t>
  </si>
  <si>
    <t>Dreke zyrtare - Komisioni.Ad.Hoc per KSHMPSHC</t>
  </si>
  <si>
    <t>Dreke zyrtare - Komision.Ad.Hoc per KSHMPSHC</t>
  </si>
  <si>
    <t>Dreke zyrtare - Kryetari i Kuvendit</t>
  </si>
  <si>
    <t>15/05/2019</t>
  </si>
  <si>
    <t>LE BOUCHON SHPK</t>
  </si>
  <si>
    <t>HIB PETROL</t>
  </si>
  <si>
    <t>BASILICO SHPK</t>
  </si>
  <si>
    <t>VELA FISH SHPK</t>
  </si>
  <si>
    <t>Dreke zyrtare-Kryetari i Kuvendit</t>
  </si>
  <si>
    <t>Dreke zyrtare - Komisioni per zhvillim ekonomik</t>
  </si>
  <si>
    <t>NTPS GORENJE NITI-TI</t>
  </si>
  <si>
    <t>Dreke zyrtare - Komisioni hetimor</t>
  </si>
  <si>
    <t>EL GRECO SH.P.K</t>
  </si>
  <si>
    <t xml:space="preserve">Dreke zyrtare- Komisioni per Arsim, Shkencë, Teknologji,Kulturë, Rini, Sport  </t>
  </si>
  <si>
    <t>SUCHICO KOSOVA SHPK</t>
  </si>
  <si>
    <t>AMAZONA HOTEL SHPK</t>
  </si>
  <si>
    <t>Dreke zyrtare-Komis.Ad.hoc per permiresimin e procesit zgjedhor</t>
  </si>
  <si>
    <t>VILA GERMIA SHPK</t>
  </si>
  <si>
    <t>TIFFANY-L</t>
  </si>
  <si>
    <t>METROPOLI SHPK</t>
  </si>
  <si>
    <t>Dreke zyrtare-Komisioni per Arsim Shkence,Teknologji, Kulture, Rini ,Sport,Inovacion dhe Ndermarresi</t>
  </si>
  <si>
    <t>24/07/2019</t>
  </si>
  <si>
    <t>KOMPRESORI SHPK</t>
  </si>
  <si>
    <t>Dreke zyrtare-Komisionit per te Drejtat dhe Interesat e Komuniteteve dhe Kthim</t>
  </si>
  <si>
    <t>POTOK PP</t>
  </si>
  <si>
    <t>Dreke zyrtare-Kryetare se Grupi te Miqesise Kosove</t>
  </si>
  <si>
    <t>GIZZI SHPK</t>
  </si>
  <si>
    <t>HANI I HARAÇISE DPH</t>
  </si>
  <si>
    <t xml:space="preserve">Dreke zyrtare- Komisionit per Adninistrate Publike, Qeverisje Lokale dhe Media
</t>
  </si>
  <si>
    <t xml:space="preserve">Dreke zyrtare - delegacion te Komisionit te perhershem Anketues per Mbrojtjen e Lirive dhe te Drejtave te Njeriut, te Kuvendit te Maqedonise Veriore. </t>
  </si>
  <si>
    <t>07/08/2019</t>
  </si>
  <si>
    <t>30/08/2019</t>
  </si>
  <si>
    <t>N.H.RESTAURANT HOTEL NAFRON</t>
  </si>
  <si>
    <t>19/09/2019</t>
  </si>
  <si>
    <t>23/09/2019</t>
  </si>
  <si>
    <t>RINGS NH</t>
  </si>
  <si>
    <r>
      <t xml:space="preserve">                    </t>
    </r>
    <r>
      <rPr>
        <b/>
        <sz val="10"/>
        <color indexed="8"/>
        <rFont val="Arial"/>
        <family val="2"/>
      </rPr>
      <t>Subvencionet për entitetet publike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21110</t>
    </r>
  </si>
  <si>
    <t>Subvencione</t>
  </si>
  <si>
    <t>ORGANIZATA E PERSONAVE ME AFTESI TE KUFIZUARA FIZIKE HANDIKOS</t>
  </si>
  <si>
    <t>SHOQATA E PERS AK HANDIKOS DRENAS</t>
  </si>
  <si>
    <t>SHOQATA DOWN SYNDROME KOSOVA DSK</t>
  </si>
  <si>
    <t>DON BOSKO QSE</t>
  </si>
  <si>
    <t>PRIFILMFEST</t>
  </si>
  <si>
    <t>OLIVERIO DONATO</t>
  </si>
  <si>
    <t>ZERI I PRINDERVE OJQ</t>
  </si>
  <si>
    <t>SHVPDK</t>
  </si>
  <si>
    <t>KGVK</t>
  </si>
  <si>
    <t>OJQ LITTLE PEOPLE OF KOSOVO</t>
  </si>
  <si>
    <t>FORUMI KOSOVAR I AFTESISE SE KUFIZUAR</t>
  </si>
  <si>
    <r>
      <t xml:space="preserve">                    </t>
    </r>
    <r>
      <rPr>
        <b/>
        <sz val="10"/>
        <color indexed="8"/>
        <rFont val="Arial"/>
        <family val="2"/>
      </rPr>
      <t>Pagesat për përfituesit individualë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22200</t>
    </r>
  </si>
  <si>
    <t>HAFIZ MEHMETI</t>
  </si>
  <si>
    <t>BUJAR MORINA</t>
  </si>
  <si>
    <t>FATMIRE SINANI</t>
  </si>
  <si>
    <t>DENUR PACAK</t>
  </si>
  <si>
    <t>HAKIF KRASNIQI</t>
  </si>
  <si>
    <t>LOLA SHEHI</t>
  </si>
  <si>
    <t>Prej datës: 01/04/2019</t>
  </si>
  <si>
    <t>Deri më datën: 30/09/2019</t>
  </si>
  <si>
    <t>Programi: Administrata</t>
  </si>
  <si>
    <r>
      <t xml:space="preserve">                    </t>
    </r>
    <r>
      <rPr>
        <b/>
        <sz val="10"/>
        <color indexed="8"/>
        <rFont val="Arial"/>
        <family val="2"/>
      </rPr>
      <t xml:space="preserve">Shpenzimet e udhëtimit brenda vendit 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13130</t>
    </r>
  </si>
  <si>
    <t xml:space="preserve">Shpenzime te udhetimit brenda venditi </t>
  </si>
  <si>
    <t>ALI DELIU BI</t>
  </si>
  <si>
    <t>Meditje  per udhetimin zyrtar ne Shqiperi (17-30 mars 2019)</t>
  </si>
  <si>
    <t>Faton Hamiti</t>
  </si>
  <si>
    <t>Meditje  per udhetimin zyrtar ne Shqiperi (15 dhe 18 mars 2019)</t>
  </si>
  <si>
    <t>Fadil Sfishta</t>
  </si>
  <si>
    <t>Meditje  per udhetimin zyrtar ne Shqiperi (29-30 mars 2019)</t>
  </si>
  <si>
    <t>Gezim Idrizi</t>
  </si>
  <si>
    <t>Meditje gjate udhetimit zyrtar ne Maqedoni (21-24 mars 2019)</t>
  </si>
  <si>
    <t>Agron Istogu</t>
  </si>
  <si>
    <t>Meditje gjate udhetimit zyrtar ne Maqedonin e veriut (21-24 mars 2019)</t>
  </si>
  <si>
    <t>Mirjeta Heta</t>
  </si>
  <si>
    <t>Meditje gjate udhetimit zyrtar ne Francë (4-6 mars 2019)</t>
  </si>
  <si>
    <t>Ariana Musliu Shoshi</t>
  </si>
  <si>
    <t>Meditje  gjate udhetimit zyrtar ne Maqedoni (21-24 mars 2019)</t>
  </si>
  <si>
    <t>Drita Morina</t>
  </si>
  <si>
    <t>Visar Krasniqi</t>
  </si>
  <si>
    <t>Meditje per udhetimin zyrtar ne Bruksel (20-23 mars 2019)</t>
  </si>
  <si>
    <t>Emrush Haxhiu</t>
  </si>
  <si>
    <t>Miradije Haziraj</t>
  </si>
  <si>
    <t>Meditje  per udhetimin zyrtar ne Shqiperi (27-29 mars 2019)</t>
  </si>
  <si>
    <t>Ejup Deliu</t>
  </si>
  <si>
    <t>Meditje  per udhetimin zyrtar ne Shqiperi (5-6 prill 2019)</t>
  </si>
  <si>
    <t xml:space="preserve">Meditje per udhetimin zyrtar ne Maqedonia e Veriut (9 prill 2019)
</t>
  </si>
  <si>
    <t>Meditje  per udhetimin zyrtar ne Maqedoni ( 21-24 mars 2019)</t>
  </si>
  <si>
    <t>Arsim Shala</t>
  </si>
  <si>
    <t>Meditje  per udhetimin zyrtar ne Maqedonia e Veriut (15 dhe 17 prill 2019)</t>
  </si>
  <si>
    <t>Meditje per udhetimin zyrtar ne  Itali (27-29 mars 2019)</t>
  </si>
  <si>
    <t>Fehmi Hyseni</t>
  </si>
  <si>
    <t>Meditje  per udhetimin zyrtar ne Turqi (11-15 prill 2019)</t>
  </si>
  <si>
    <t>Merita Drenori</t>
  </si>
  <si>
    <t xml:space="preserve">Meditje per udhetimin zyrtar ne  Francë (7-11 prill 2019) </t>
  </si>
  <si>
    <t>Meditje  per udhetimin zyrtar ne Mali i Zi (14-17 prill 2019)</t>
  </si>
  <si>
    <t>Behxhet Muçolli</t>
  </si>
  <si>
    <t>Meditje  per udhetimin zyrtar ne Shqiperi (26-29 prill 2019)</t>
  </si>
  <si>
    <t>Ismet Krasniqi</t>
  </si>
  <si>
    <t>Nur Çeku</t>
  </si>
  <si>
    <t>Mentor Osmanaj</t>
  </si>
  <si>
    <t>Meditje  per udhetimin zyrtar ne Shqiperi  (26-29 prill 2019)</t>
  </si>
  <si>
    <t>Meditje  per udhetimin zyrtar ne Maqedonin e Veriut (3 maj 2019)</t>
  </si>
  <si>
    <t>Meditje  per udhetimin zyrtar ne Shqiperi (1-5 prill 2019)</t>
  </si>
  <si>
    <t>Sulltane Gashi</t>
  </si>
  <si>
    <t>Meditje  per udhetimin zyrtar ne Kroaci (5-8 maj 2019)</t>
  </si>
  <si>
    <t>Safet Beqiri</t>
  </si>
  <si>
    <t>Meditje  per udhetimin zyrtar ne Maqedonin e Veriut (24 dhe 27 prill 2019)</t>
  </si>
  <si>
    <t>Ergyl Emra</t>
  </si>
  <si>
    <t>Arben Loshi</t>
  </si>
  <si>
    <t>Adnan Boshnjaku</t>
  </si>
  <si>
    <t>Meditje  per udhetimin zyrtar ne Shqiperi (26-29 prill 2019 )</t>
  </si>
  <si>
    <t>Xhemail Halili</t>
  </si>
  <si>
    <t>Xheladin Hoxha</t>
  </si>
  <si>
    <t>Sali Rexhepi</t>
  </si>
  <si>
    <t>Musli Krasniqi</t>
  </si>
  <si>
    <t>Istret Azemi</t>
  </si>
  <si>
    <t>Fadil Bytyqi</t>
  </si>
  <si>
    <t>Zoja Osmani</t>
  </si>
  <si>
    <t>Vahide Grajçevci</t>
  </si>
  <si>
    <t>Meditje  per udhetimin zyrtar ne Shqiperi (26-29 Prill 2019)</t>
  </si>
  <si>
    <t>Snoudon Daci</t>
  </si>
  <si>
    <t>Argzon Muçaj</t>
  </si>
  <si>
    <t>Vilson Ukaj</t>
  </si>
  <si>
    <t>Selman Ymeri</t>
  </si>
  <si>
    <t>Meditje  per udhetimin zyrtar ne Maqedonin e Veriut  (10-11 maj 2019)</t>
  </si>
  <si>
    <t>Bukurije Rukolli</t>
  </si>
  <si>
    <t>Meditje  per udhetimin zyrtar ne Kanadë (23-28 prill 2019)</t>
  </si>
  <si>
    <t>Meditje  per udhetimin zyrtar ne Shqiperi (08 dhe 11 maj 2019 )</t>
  </si>
  <si>
    <t>Besim Krasniqi</t>
  </si>
  <si>
    <t>Armend Ademaj</t>
  </si>
  <si>
    <t>Muhamet Morina</t>
  </si>
  <si>
    <t>Meditje  per udhetimin zyrtar ne Maqedoni e Veriut (10-11 maj 2019)</t>
  </si>
  <si>
    <t>Agron Beqiri</t>
  </si>
  <si>
    <t>Meditje  per udhetimin zyrtar ne Maqedonin e Veriut (15 maj 2019)</t>
  </si>
  <si>
    <t>Aleksandar Mihajlovic</t>
  </si>
  <si>
    <t xml:space="preserve">Meditje  per udhetimin zyrtar ne Maqedonin e Veriut </t>
  </si>
  <si>
    <t>Meditje  per udhetimin zyrtar ne Shqiperi (7 maj 2019)</t>
  </si>
  <si>
    <t>Naim Salihu</t>
  </si>
  <si>
    <t>Meditje  per udhetimin zyrtar ne Mali I Zi (17-20 mars 2019)</t>
  </si>
  <si>
    <t>Bajram Badivuku</t>
  </si>
  <si>
    <t>Meditje  per udhetimin zyrtar ne Shqiperi (14-15 maj 2019)</t>
  </si>
  <si>
    <t>Arjeta Statovci Paçarada</t>
  </si>
  <si>
    <t>Meditje  per udhetimin zyrtar ne Mali I Zi (27-29 maj 2019)</t>
  </si>
  <si>
    <t>Shqipe Krasniqi</t>
  </si>
  <si>
    <t>Meditje  per udhetimin zyrtar ne Maqedoni Veriore (21 maj 2019)</t>
  </si>
  <si>
    <t>Meditje  per udhetimin zyrtar ne Mali i Zi (27-29 maj 2019)</t>
  </si>
  <si>
    <t xml:space="preserve">Meditje per udhetimin zyrtar ne Maqedonin e Veriut (7-8 maj 2019) </t>
  </si>
  <si>
    <t>07/06/2019</t>
  </si>
  <si>
    <t>Meditje  per udhetimin zyrtar ne Maqedoni e Veriut(30 maj -1 qershor 2019)</t>
  </si>
  <si>
    <t>Salihe Salihu</t>
  </si>
  <si>
    <t>Meditje per udhetimit zyrtar ne Presheve  (5-6 qershor 2019)</t>
  </si>
  <si>
    <t>Shaip Goxhuli</t>
  </si>
  <si>
    <t>Meditje  per udhetimin zyrtar ne Maqedoni e Veriut (30 maj-1 qershor 2019)</t>
  </si>
  <si>
    <t>Remzi Hoxha</t>
  </si>
  <si>
    <t>Meditje per udhetimin zyrtar ne Shqiperi (13-15 qershor 2019)</t>
  </si>
  <si>
    <t>Valon Dobruna</t>
  </si>
  <si>
    <t>Meditje  per udhetimin zyrtar ne Slloveni (12-15 qershor 2019)</t>
  </si>
  <si>
    <t>Meditje  per udhetimin zyrtar ne Bruksel(11-14 qershor 2019)</t>
  </si>
  <si>
    <t>Teuta Shala</t>
  </si>
  <si>
    <t>Vjollca Sogojeva</t>
  </si>
  <si>
    <t>Minire Hasani</t>
  </si>
  <si>
    <t>Meditje per udhetimin zyrtar ne Slloveni (12-15 qershor 2019)</t>
  </si>
  <si>
    <t>Meditje  per udhetimin zyrtar ne Shqiperi (25 qershor 2019)</t>
  </si>
  <si>
    <t>Meditje  per udhetimin zyrtar ne Austri (16-19 qershor 2019)</t>
  </si>
  <si>
    <t>Meditje  per udhetimin zyrtar ne Mali i Zi (19-22 qershor 2019)</t>
  </si>
  <si>
    <t>Forent Mehmeti</t>
  </si>
  <si>
    <t>Zara Aliu</t>
  </si>
  <si>
    <t>Meditje  per udhetimin zyrtar ne Mali I Zi (19-22 qershor 2019)</t>
  </si>
  <si>
    <t>Vullnet Kabashi</t>
  </si>
  <si>
    <t>Meditje  per udhetimin zyrtar ne Maqedoni (18 -19 qershor 2019)</t>
  </si>
  <si>
    <t xml:space="preserve">Meditje  per udhetimin zyrtar ne Shqiperi (14-15 maj 2019)
</t>
  </si>
  <si>
    <t>Meditje per udhetimin zyrtar ne Rumani (23-25 qershor  2019)</t>
  </si>
  <si>
    <t>Meditje per udhteimin zyrtar ne Shqiperi (26-29 qershor 2019)</t>
  </si>
  <si>
    <t>Meditje per udhetimin zyrtar ne Maqedoni (25 qershor 2019)</t>
  </si>
  <si>
    <t>Meditje  per udhetimin zyrtar ne Zvicer (12-15 maj 2019)</t>
  </si>
  <si>
    <t>Meditje  per udhetimin zyrtar ne Bruksel (4-6 qershor 2019)</t>
  </si>
  <si>
    <t>Besarta Gjyrevci</t>
  </si>
  <si>
    <t>Florije Kuçi</t>
  </si>
  <si>
    <t>Meditje per udhetimin zyrtar ne Bruksel (4-6 qershor 2019)</t>
  </si>
  <si>
    <t>Meditje per udhetimin zyrtare ne Mb.e Bashkuar (21-25 maj 2019)</t>
  </si>
  <si>
    <t>Meditje per udhetimin zyrtar ne Bruksel (11-14 qershor 2019)</t>
  </si>
  <si>
    <t xml:space="preserve">Meditje per udhetim zyrtare  ne Shqiperi (3 korrik 2019) </t>
  </si>
  <si>
    <t>Meditje per udhetimin zyrtare ne Holandë (8-12 korrik 2019)</t>
  </si>
  <si>
    <t>Meditje per udhetimin zyrtare ne Shqiperi (22,23,25 korrik2019)</t>
  </si>
  <si>
    <t>Meditje per udhetimin zyrtar ne Mail i Zi (15-16 gusht 2019)</t>
  </si>
  <si>
    <t>Meditje per udhetimin zyrtar ne Mail i Zi (31 korrik - 1 gusht 2019)</t>
  </si>
  <si>
    <t>Meditje per udhetimin zyrtar ne Maqedoni (6 dhe 13 gusht 2019)</t>
  </si>
  <si>
    <t>Meditje per udhetimin zyrtar ne Maqedon (12,15,20 gusht 2019)</t>
  </si>
  <si>
    <t>Naser Shala</t>
  </si>
  <si>
    <t>Meditje per udhetimin Zyrtar ne Shqiperi ( 16 gusht 2019)</t>
  </si>
  <si>
    <t>Meditje  për udhëtimin zyrtar në Shqiperi  (3 korrik 2019)</t>
  </si>
  <si>
    <t>Meditje per udhetim zyrtare ne Gjermani (7-12 korrik 2019)</t>
  </si>
  <si>
    <t>Dren Ajeti</t>
  </si>
  <si>
    <t>Meditje per udhetimin zyrtar ne Maqedoni (15 gusht 2019)</t>
  </si>
  <si>
    <t>Meditje per udhetimin zyrtar ne Shqiperi (27,29 gusht 2019)</t>
  </si>
  <si>
    <t>Aida Jamini</t>
  </si>
  <si>
    <t>Besim Haliti</t>
  </si>
  <si>
    <t>Meditje per udhetimin zyrtar ne Shqiperi  (27 korrik,5 gusht 2019)</t>
  </si>
  <si>
    <t>Meditje per udhetim zyrtar ne  Maqedoni (1 shtator 2019)</t>
  </si>
  <si>
    <t>11/09/2019</t>
  </si>
  <si>
    <t>Meditje per udhetimin zyrtare ne Shqiperi (6-9 shtator 2019)</t>
  </si>
  <si>
    <t>Meditje per udhetimin zyrtare ne Maqedoni (29 korrik 2019)</t>
  </si>
  <si>
    <t>Meditje per udhetimin zyrtare ne France (23-26 qershor 2019)</t>
  </si>
  <si>
    <t>Akomodim  per udhetimin zyrtar ne Bruksel (20-23 mars 2019)</t>
  </si>
  <si>
    <t>Akomodim per udhetimin zyrtar ne Bruksel (20-23 mars 2019)</t>
  </si>
  <si>
    <t>Akomodim per udhetimin zyrtar ne  Rumani (6-9 mars 2019)</t>
  </si>
  <si>
    <t xml:space="preserve">Akomodim gjate udhetimit zyrtar ne Maqedoni (21-24 mars 2019)
</t>
  </si>
  <si>
    <t>Akomodim gjate udhetimit zyrtar ne Shqiperi (26-29 prill 2019)</t>
  </si>
  <si>
    <t>Akomodim gjate udhetimit zyrtar ne Shqiperi (26-29 prill 2019 )</t>
  </si>
  <si>
    <t>Akomodim gjate udhetimit zyrtar ne Shqiperi (26-29 Prill 2019)</t>
  </si>
  <si>
    <t>Akomodim gjate udhetimit zyrtar ne Shqiperi (1-2 mars 2019)</t>
  </si>
  <si>
    <t>Akomodim gjate udhetimit zyrtar ne Maqedonia e Veriut (21-23 mars 2019)</t>
  </si>
  <si>
    <t>Akomodim gjate udhetimit zyrtar ne Shqiperi (3-5 maj 2019)</t>
  </si>
  <si>
    <t>Akomodim gjate udhetimit zyrtar ne Shqiperi (14-15 maj 2019)</t>
  </si>
  <si>
    <t xml:space="preserve">Akomodim gjate udhetimit zyrtar ne Maqedoni e Veriut(30 maj -1 qershor 2019)
</t>
  </si>
  <si>
    <t>Akomodim gjatë udhëtimit zyrtar në Bruksel  (4-6 qershor 2019)</t>
  </si>
  <si>
    <t>Akomodim gjate udhetimit zyrtar ne Presheve  (5-6 qershor 2019)</t>
  </si>
  <si>
    <t>Akomodim gjate udhetimit zyrtar  ne Bruksel (4-6 qershor 2019)</t>
  </si>
  <si>
    <t>Akomodim gjate udhetimit zyrtar ne Maqedoni e Veriut (30 maj-1 qershor 2019)</t>
  </si>
  <si>
    <t>Akomodim gjate udhetimit zyrtar ne Slloveni (12-15 qershor 2019)</t>
  </si>
  <si>
    <t>Akomodim gjate udhetimit zyrtar ne Bruksel (11-14 qershor 2019)</t>
  </si>
  <si>
    <t>Akomodim gjate udhetimit zyrtar ne Austri (16-19 qershor 2019)</t>
  </si>
  <si>
    <t>Akomodim gjate udhetimit zyrtar ne Holand (12-14 qershor 2019)</t>
  </si>
  <si>
    <t>Akomodim gjate udhetimit zyrtar ne Slloveni  (12-15 qershor 2019)</t>
  </si>
  <si>
    <t xml:space="preserve">Akomodim gjate udhetimit zyrtar ne Shqiperi (14-15 maj 2019)
</t>
  </si>
  <si>
    <t>Akomodim gjatë udhëtimit zyrtar në Rumani  (23-25 qershor  2019)</t>
  </si>
  <si>
    <t>Akomodim gjate udhetimit zyrtar ne Zvicer (12-15 maj 2019)</t>
  </si>
  <si>
    <t>Akomodim gjate udhetimit zyrtar ne Bruksel (4-6 qershor 2019)</t>
  </si>
  <si>
    <t>Akomodim gjate udhetimit zyrtare ne Mb.e Bashkuar (21-25 maj 2019)</t>
  </si>
  <si>
    <t>Akomodim gjate udhetimit zyrtare ne Mali i Zi (15-16 gusht 2019)</t>
  </si>
  <si>
    <t>05/09/2019</t>
  </si>
  <si>
    <t>Akomodim gjate udhetimit zyrtare ne Kroaci (8-10 maj 2019)</t>
  </si>
  <si>
    <t>Akomodim gjate udhetimit zyrtare ne France (23-26 qershor 2019)</t>
  </si>
  <si>
    <t>Shpenzime tjera  per udhetimin zyrtar ne Shqiperi (15 dhe 18 mars 2019)</t>
  </si>
  <si>
    <t>Shpenzime tjera per udhetimin zyrtar ne Shqiperi (29-30 mars 2019)</t>
  </si>
  <si>
    <t>Shpenzime tjera  gjate udhetimit zyrtar ne Francë (4-6 mars 2019)</t>
  </si>
  <si>
    <t>Shpenzime per udhetimin zyrtar ne Bruksel (20-23 mars 2019)</t>
  </si>
  <si>
    <t>Shpenzime tjera gjate udhetimit zyrtar ne Shqiperi (27-29 mars 2019)</t>
  </si>
  <si>
    <t>Shpenzime tjera gjate udhetimit zyrtar ne Shqiperi (5-6 prill 2019)</t>
  </si>
  <si>
    <t>Shpenzime tjera gjate udhetimit zyrtar ne Maqedonia e Veriut (9 prill 2019)</t>
  </si>
  <si>
    <t>Shpenzime tjera gjate udhetimit zyrtar ne Maqedoni (21-24 mars 2019)</t>
  </si>
  <si>
    <t xml:space="preserve">Shpenzimet tjera gjate udhetimit zyrtar ne Maqedonia e Veriut (15 dhe 17 prill 2019)
</t>
  </si>
  <si>
    <t>Shpenzime tjera gjate udhetimit zyrtar ne Itali (27-29 mars 2019)</t>
  </si>
  <si>
    <t>Shpenzime tjera gjate udhetimit zyrtar ne Turqi (11-15 prill 2019)</t>
  </si>
  <si>
    <t>Shpenzimet tjera gjate udhetimit zyrtar ne Mali i Zi (14-17 prill 2019)</t>
  </si>
  <si>
    <t>Shpenzimet tjera gjate udhetimit zyrtar ne Turqi (24-27 prill 2019)</t>
  </si>
  <si>
    <t>Shpenzimet tjera gjate udhetimit zyrtar ne Maqedonin e Veriut (3 maj 2019)</t>
  </si>
  <si>
    <t>Shpenzimet tjera gjate udhetimit zyrtar ne Maqedonin e Veriut (24 dhe 27 prill 2019)</t>
  </si>
  <si>
    <t>Shpenzimet tjera gjate udhetimit zyrtar ne Shqiperi( 08 dhe 11 maj 2019 )</t>
  </si>
  <si>
    <t>Shpenzimet tjera gjate udhetimit zyrtar ne Shqiperi (3-5 maj 2019)</t>
  </si>
  <si>
    <t>Shpenzimet tjera gjate udhetimit zyrtar ne Shqiperi (26-29 prill 2019)</t>
  </si>
  <si>
    <t>Shpenzimet tjera gjate udhetimit zyrtar ne Maqedonin e Veriut (15 maj 2019)</t>
  </si>
  <si>
    <t>Shpenzime gjate udhetimit zyrtar Shqiperi ( 26-29 prill 2019)</t>
  </si>
  <si>
    <t>Shpenzimet gjate udhetimit zyrtar ne Maqedonin e Veriut (7-8 maj 2019)</t>
  </si>
  <si>
    <t>Shpenzimet tjera gjate udhetimit zyrtar ne Shqiperi 24-26 maj 2019)</t>
  </si>
  <si>
    <t>Shpenizme tjera gjate udhetimit zyrtar ne Mali i Zi (27-29 maj  2019)</t>
  </si>
  <si>
    <t>Shpenzimet tjera gjate udhetimit zyrtar ne Bullgari (10-12 qershor 2019)</t>
  </si>
  <si>
    <t>Shpenzimet tjera gjate udhetimit zyrtar ne Bruksel (11-14 qershor 2019)</t>
  </si>
  <si>
    <t>Shpenzime tjera per vizë ( Holande 12-14 qershor 2019 )</t>
  </si>
  <si>
    <t>Shpenzimet tjera gjate udhetimit zyrtar ne Shqiperi (25 qershor 2019)</t>
  </si>
  <si>
    <t>Shpenzimet tjera gjate udhetimit zyrtar ne Bosnjë dhe Hercegovinë(20-23 qershor 2019)</t>
  </si>
  <si>
    <t>Shpenzimet tjera gjate udhetimit zyrtar ne Slloveni  (12-15 qershor 2019)</t>
  </si>
  <si>
    <t>Shpenzimet tjera gjate udhetimit zyrtar ne Shqiperi (14-15 maj 2019)</t>
  </si>
  <si>
    <t>Shpenzime tjera gjate udhetimit zyrtar ne Shqiperi (26-29 qershor 2019)</t>
  </si>
  <si>
    <t>Shpenzime tjera gjate udhetimin zyrtar ne Maqedoni (25 qershor 2019)</t>
  </si>
  <si>
    <t>Shpenzimet tjera gjate udhetimit zyrtar ne Bruksel (4-6 qershor 2019)</t>
  </si>
  <si>
    <t>Shpenzime tjera gjatë udhetimin zyrtar ne Mbreterin e Bashkuar (21-25 maj 2019)</t>
  </si>
  <si>
    <t>Shpenzime tjera gjate udhetimit zyrtar per ne Shqiperi (3 korrik 2019)</t>
  </si>
  <si>
    <t>Shpenzime tjera gjatë udhëtimit zyrtar në Itali (22-26 korrik 2019)</t>
  </si>
  <si>
    <t>Bashkim Latifi</t>
  </si>
  <si>
    <t>Shpenzimet gajte udhetimit zyrtare ne Shqiperi (22,23,25 korrik2019)</t>
  </si>
  <si>
    <t>Shpenzime gjate udhetimit zyrtar per ne Maqedoni (6 dhe 13 gusht 2019</t>
  </si>
  <si>
    <t xml:space="preserve">Shpenzime gjate udhetimit zyrtar per Maqedoni- Shqiperi (12,15,16,20 gusht 2019)
</t>
  </si>
  <si>
    <t>Shpenzime tjera gjatë udhëtimit zyrtar në Shqiperi (3 korrik 2019)</t>
  </si>
  <si>
    <t>Shpenzim gjate udhetimit zyrtar ne Maqedoni (15 gusht 2019)</t>
  </si>
  <si>
    <t xml:space="preserve">Shpenzimet tjera gjate udhetimit zyrtar  ne Shqiperi (27,29 gusht 2019) </t>
  </si>
  <si>
    <t>Shpenzime gjate udhetimin zyrtar ne Kroaci (8-10 maj 2019)</t>
  </si>
  <si>
    <t>Shpenzimet tjera gjate udhetimit zyrtar ne Shqiperi (27 korrik,5 gusht 2019)</t>
  </si>
  <si>
    <t>Shpenzimet gjate udhetimit zyrtar ne Maqedoni ( 1 shtator 2019)</t>
  </si>
  <si>
    <t>Shpenzime tjera gjate udhetimin zyrtare ne Maqedoni (29 korrik 2019)</t>
  </si>
  <si>
    <r>
      <t xml:space="preserve">                    </t>
    </r>
    <r>
      <rPr>
        <b/>
        <sz val="10"/>
        <color indexed="8"/>
        <rFont val="Arial"/>
        <family val="2"/>
      </rPr>
      <t>Rryma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13210</t>
    </r>
  </si>
  <si>
    <t>Rryma</t>
  </si>
  <si>
    <t>KOSOV.ELECTR.SUPPLY COMPANY J.S.C.KESCO</t>
  </si>
  <si>
    <r>
      <t xml:space="preserve">                    </t>
    </r>
    <r>
      <rPr>
        <b/>
        <sz val="10"/>
        <color indexed="8"/>
        <rFont val="Arial"/>
        <family val="2"/>
      </rPr>
      <t>Uji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13220</t>
    </r>
  </si>
  <si>
    <t>KUR PRISHTINA SHA</t>
  </si>
  <si>
    <r>
      <t xml:space="preserve">                    </t>
    </r>
    <r>
      <rPr>
        <b/>
        <sz val="10"/>
        <color indexed="8"/>
        <rFont val="Arial"/>
        <family val="2"/>
      </rPr>
      <t>Mbeturinat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13230</t>
    </r>
  </si>
  <si>
    <t>KRM PASTRIMI SHA</t>
  </si>
  <si>
    <t>Mbeturina</t>
  </si>
  <si>
    <r>
      <t xml:space="preserve">                    </t>
    </r>
    <r>
      <rPr>
        <b/>
        <sz val="10"/>
        <color indexed="8"/>
        <rFont val="Arial"/>
        <family val="2"/>
      </rPr>
      <t>Ngrohja qendrore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13240</t>
    </r>
  </si>
  <si>
    <t>Ngrohja qendrore</t>
  </si>
  <si>
    <t>TERMOKOS NGROHTORJA E QYTETIT</t>
  </si>
  <si>
    <t>TERMOKOS N.Q. SHA</t>
  </si>
  <si>
    <r>
      <t xml:space="preserve">                    </t>
    </r>
    <r>
      <rPr>
        <b/>
        <sz val="10"/>
        <color indexed="8"/>
        <rFont val="Arial"/>
        <family val="2"/>
      </rPr>
      <t>Telefoni  - PTK me fatura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13250</t>
    </r>
  </si>
  <si>
    <t>Shpenzimet e telefonise fikse</t>
  </si>
  <si>
    <t>Shpenzime telefonike</t>
  </si>
  <si>
    <t xml:space="preserve">Shpenzimet e telefonise fikse </t>
  </si>
  <si>
    <t>Shpenzimet e telefonis fikse</t>
  </si>
  <si>
    <r>
      <t xml:space="preserve">                    </t>
    </r>
    <r>
      <rPr>
        <b/>
        <sz val="10"/>
        <color indexed="8"/>
        <rFont val="Arial"/>
        <family val="2"/>
      </rPr>
      <t>Internet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13310</t>
    </r>
  </si>
  <si>
    <t xml:space="preserve">Shpenzime per Internet </t>
  </si>
  <si>
    <t>KUJTESA NET SHPK</t>
  </si>
  <si>
    <t xml:space="preserve">Kartela mbushëse Vala 
</t>
  </si>
  <si>
    <t xml:space="preserve">Kartela mbushëse Vala </t>
  </si>
  <si>
    <t>Kartela mbushese Vala</t>
  </si>
  <si>
    <r>
      <t xml:space="preserve">                    </t>
    </r>
    <r>
      <rPr>
        <b/>
        <sz val="10"/>
        <color indexed="8"/>
        <rFont val="Arial"/>
        <family val="2"/>
      </rPr>
      <t>Shpenzimet postare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13330</t>
    </r>
  </si>
  <si>
    <t>Sherbime postare</t>
  </si>
  <si>
    <t>PETTY CASH</t>
  </si>
  <si>
    <t>Sherbime Audio Vizuele</t>
  </si>
  <si>
    <t>EKONOMIA ONLINE SHPK</t>
  </si>
  <si>
    <t>Sherbime tjera- Perkthime</t>
  </si>
  <si>
    <t>Sherbime tjera - Abonim 1 vjeçar -Ipko</t>
  </si>
  <si>
    <t>ITS NTSH</t>
  </si>
  <si>
    <t>Sherbime tjera</t>
  </si>
  <si>
    <t>AVC GROUP SHPK</t>
  </si>
  <si>
    <t>Sherbiem tjera - ridizajnim</t>
  </si>
  <si>
    <t>RROTA SHTEPIA BOTUESE SHPK</t>
  </si>
  <si>
    <t>Sherbime tjera - Vizë</t>
  </si>
  <si>
    <t xml:space="preserve">Sherbime tjera -Sigurimi shendetesor </t>
  </si>
  <si>
    <t>Sherb.tjera, perzgj.e aud.te ZKA</t>
  </si>
  <si>
    <t>AUDIT GROUP SHPK</t>
  </si>
  <si>
    <t>Sherbime tjera - ridizajnim</t>
  </si>
  <si>
    <t>Mirembajtje e sistemit DCN dhe A/V</t>
  </si>
  <si>
    <t>Sherbime - Huazim</t>
  </si>
  <si>
    <t>RROTA SHPK</t>
  </si>
  <si>
    <t>Sherbime audio vizuele</t>
  </si>
  <si>
    <t>29/08/2019</t>
  </si>
  <si>
    <t>Sherbime tjera -Sigurimi shendetesor</t>
  </si>
  <si>
    <r>
      <t xml:space="preserve">                    </t>
    </r>
    <r>
      <rPr>
        <b/>
        <sz val="10"/>
        <color indexed="8"/>
        <rFont val="Arial"/>
        <family val="2"/>
      </rPr>
      <t>Kompjuterë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13503</t>
    </r>
  </si>
  <si>
    <t>Kompjuter</t>
  </si>
  <si>
    <t>CACTTUS SHA</t>
  </si>
  <si>
    <r>
      <t xml:space="preserve">                    </t>
    </r>
    <r>
      <rPr>
        <b/>
        <sz val="10"/>
        <color indexed="8"/>
        <rFont val="Arial"/>
        <family val="2"/>
      </rPr>
      <t>Pajisje tjera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13509</t>
    </r>
  </si>
  <si>
    <t>PRO 4 SHPK</t>
  </si>
  <si>
    <r>
      <t xml:space="preserve">                    </t>
    </r>
    <r>
      <rPr>
        <b/>
        <sz val="10"/>
        <color indexed="8"/>
        <rFont val="Arial"/>
        <family val="2"/>
      </rPr>
      <t>Furnizime për zyrë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13610</t>
    </r>
  </si>
  <si>
    <t>Furnizim me lule</t>
  </si>
  <si>
    <t>DPT RED FLOWER</t>
  </si>
  <si>
    <t>Furnizim me libra</t>
  </si>
  <si>
    <t>KADABOOKS DPT</t>
  </si>
  <si>
    <t>Furnizim me dhurata</t>
  </si>
  <si>
    <t>KOCI GALLERY NSH</t>
  </si>
  <si>
    <t>Furnizim me uji</t>
  </si>
  <si>
    <t>SILCA GROUP SHA</t>
  </si>
  <si>
    <t>Furnizim - Dhurata</t>
  </si>
  <si>
    <t>BLENDI NTP</t>
  </si>
  <si>
    <t>Furnizim - material zyrtar</t>
  </si>
  <si>
    <t>EUROPRINTY</t>
  </si>
  <si>
    <t>21/05/2019</t>
  </si>
  <si>
    <t>NT BITI COM</t>
  </si>
  <si>
    <t xml:space="preserve">Furnizim-me bluza (maica) me rastin e shenimit te Dites nderkombetare te femijve (1 Qershori), </t>
  </si>
  <si>
    <t>Furnizim me flamuj</t>
  </si>
  <si>
    <t>DIZAJN STUDIO 2B NSH</t>
  </si>
  <si>
    <t>Furnizim per zyre</t>
  </si>
  <si>
    <t>EURO PRINTY</t>
  </si>
  <si>
    <t>Furnizim - material elektrik</t>
  </si>
  <si>
    <t>GLOBAL ING NN</t>
  </si>
  <si>
    <t>Furnizim - material sanitar</t>
  </si>
  <si>
    <t>MOZA NPT</t>
  </si>
  <si>
    <t>Furnizim - dhurata</t>
  </si>
  <si>
    <t>LAS PALLMAS NTP</t>
  </si>
  <si>
    <t xml:space="preserve">Furnizim -material </t>
  </si>
  <si>
    <t>Furnizim me goma</t>
  </si>
  <si>
    <t>EUROGOMA SHPK</t>
  </si>
  <si>
    <t>Furnizime te ndryshme nga arka</t>
  </si>
  <si>
    <t>Paraja e imte</t>
  </si>
  <si>
    <t>Akomodim</t>
  </si>
  <si>
    <t>DAFI COMPANY SHPK</t>
  </si>
  <si>
    <t>HOTEL PARLAMETN SHPK</t>
  </si>
  <si>
    <r>
      <t xml:space="preserve">                    </t>
    </r>
    <r>
      <rPr>
        <b/>
        <sz val="10"/>
        <color indexed="8"/>
        <rFont val="Arial"/>
        <family val="2"/>
      </rPr>
      <t>Karburant për vetura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13780</t>
    </r>
  </si>
  <si>
    <t>Derivate per vetura</t>
  </si>
  <si>
    <t>AL PETROL SHPK</t>
  </si>
  <si>
    <t>Rimbursim</t>
  </si>
  <si>
    <t>RIMBURSIM</t>
  </si>
  <si>
    <r>
      <t xml:space="preserve">                    </t>
    </r>
    <r>
      <rPr>
        <b/>
        <sz val="10"/>
        <color indexed="8"/>
        <rFont val="Arial"/>
        <family val="2"/>
      </rPr>
      <t>Shërbimet e regjistrimit dhe sigurimeve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13950</t>
    </r>
  </si>
  <si>
    <t>Taksa rrugore</t>
  </si>
  <si>
    <t>13/08/2019</t>
  </si>
  <si>
    <t>Taksa ekologjike</t>
  </si>
  <si>
    <t>Taksa administrative</t>
  </si>
  <si>
    <r>
      <t xml:space="preserve">                    </t>
    </r>
    <r>
      <rPr>
        <b/>
        <sz val="10"/>
        <color indexed="8"/>
        <rFont val="Arial"/>
        <family val="2"/>
      </rPr>
      <t>Sigurimi i automjeteve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13951</t>
    </r>
  </si>
  <si>
    <t>Sigurim i automjeteve</t>
  </si>
  <si>
    <t>SIGAL UNIQA GROUP AUSTRIA SHA</t>
  </si>
  <si>
    <r>
      <t xml:space="preserve">                    </t>
    </r>
    <r>
      <rPr>
        <b/>
        <sz val="10"/>
        <color indexed="8"/>
        <rFont val="Arial"/>
        <family val="2"/>
      </rPr>
      <t>Taksa komunale e regjistrimit te automjeteve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13952</t>
    </r>
  </si>
  <si>
    <t>Taksa Komunale</t>
  </si>
  <si>
    <t>KOMUNA E PRISHTINES</t>
  </si>
  <si>
    <r>
      <t xml:space="preserve">                    </t>
    </r>
    <r>
      <rPr>
        <b/>
        <sz val="10"/>
        <color indexed="8"/>
        <rFont val="Arial"/>
        <family val="2"/>
      </rPr>
      <t>&amp;nbsp;Sigurimi i ndërtesave tjera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13953</t>
    </r>
  </si>
  <si>
    <t>Sigurim i nderteses</t>
  </si>
  <si>
    <r>
      <t xml:space="preserve">                    </t>
    </r>
    <r>
      <rPr>
        <b/>
        <sz val="10"/>
        <color indexed="8"/>
        <rFont val="Arial"/>
        <family val="2"/>
      </rPr>
      <t>Mirëmbajtja dhe riparimi i automjeteve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14010</t>
    </r>
  </si>
  <si>
    <t>Mirembajtje e automjeteve</t>
  </si>
  <si>
    <t>AUTO KACANDOLLI SHPK</t>
  </si>
  <si>
    <t>LTG KOSOVA LLC</t>
  </si>
  <si>
    <t>Miremb.e automjeteve</t>
  </si>
  <si>
    <r>
      <t xml:space="preserve">                    </t>
    </r>
    <r>
      <rPr>
        <b/>
        <sz val="10"/>
        <color indexed="8"/>
        <rFont val="Arial"/>
        <family val="2"/>
      </rPr>
      <t>Mirëmbajtja e ndërtesave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14020</t>
    </r>
  </si>
  <si>
    <t>Mirembajtje e nderteses</t>
  </si>
  <si>
    <t>SCHAFBERGER JR GMBH DEGA KOSOV</t>
  </si>
  <si>
    <t>27/09/2019</t>
  </si>
  <si>
    <r>
      <t xml:space="preserve">                    </t>
    </r>
    <r>
      <rPr>
        <b/>
        <sz val="10"/>
        <color indexed="8"/>
        <rFont val="Arial"/>
        <family val="2"/>
      </rPr>
      <t>Mirëmbajtja e teknologjisë informative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14040</t>
    </r>
  </si>
  <si>
    <t>Mirembajtje e sistemit kabllor</t>
  </si>
  <si>
    <t>Mirembajtje e web faqes</t>
  </si>
  <si>
    <t>Mirembajtja e sistemit te CCTV</t>
  </si>
  <si>
    <t>Miremb.e web faqes</t>
  </si>
  <si>
    <t>Mirembajtja e sistemit kabllor</t>
  </si>
  <si>
    <t xml:space="preserve">Mirembajtja e sistemit kabllor </t>
  </si>
  <si>
    <t xml:space="preserve">Mirembajtja e web.faqes </t>
  </si>
  <si>
    <t>Mirembajtje dhe web casting</t>
  </si>
  <si>
    <r>
      <t xml:space="preserve">                    </t>
    </r>
    <r>
      <rPr>
        <b/>
        <sz val="10"/>
        <color indexed="8"/>
        <rFont val="Arial"/>
        <family val="2"/>
      </rPr>
      <t>Mirëmbajtja e mobilieve dhe pajisjeve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14050</t>
    </r>
  </si>
  <si>
    <t>Mirembajtje e liftave</t>
  </si>
  <si>
    <t>HYMERI KLEEMAN SHPK</t>
  </si>
  <si>
    <t>Mirembajtje e fotokopjeve</t>
  </si>
  <si>
    <t>INFO COM</t>
  </si>
  <si>
    <t>RICOH N.T.SH</t>
  </si>
  <si>
    <t>Mirembajtje e lifave</t>
  </si>
  <si>
    <t>Mirembajtje e fotojopjeve</t>
  </si>
  <si>
    <r>
      <t xml:space="preserve">                    </t>
    </r>
    <r>
      <rPr>
        <b/>
        <sz val="10"/>
        <color indexed="8"/>
        <rFont val="Arial"/>
        <family val="2"/>
      </rPr>
      <t>Pajisjet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14130</t>
    </r>
  </si>
  <si>
    <t>Qiraja - pajisje- karrika</t>
  </si>
  <si>
    <t>MOBELLAND SHPK</t>
  </si>
  <si>
    <r>
      <t xml:space="preserve">                    </t>
    </r>
    <r>
      <rPr>
        <b/>
        <sz val="10"/>
        <color indexed="8"/>
        <rFont val="Arial"/>
        <family val="2"/>
      </rPr>
      <t>Makineria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14140</t>
    </r>
  </si>
  <si>
    <t>MERCOM COMPANY SHPK</t>
  </si>
  <si>
    <r>
      <t xml:space="preserve">                    </t>
    </r>
    <r>
      <rPr>
        <b/>
        <sz val="10"/>
        <color indexed="8"/>
        <rFont val="Arial"/>
        <family val="2"/>
      </rPr>
      <t>Reklamat dhe konkurset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14210</t>
    </r>
  </si>
  <si>
    <t>Konkurse</t>
  </si>
  <si>
    <t>SHPERNDARJA EXPRESS SHPK</t>
  </si>
  <si>
    <t>EPOKA E RE</t>
  </si>
  <si>
    <t>RADIO KOSOVA E LIRE</t>
  </si>
  <si>
    <t>NGB ZERI SHPK</t>
  </si>
  <si>
    <t>RTK (RADIO TELEVIZIONI KOSOVES</t>
  </si>
  <si>
    <t>RTK (RADIO TELEVIZIONI KOSOVES)</t>
  </si>
  <si>
    <t>ZERI NGB SHPK</t>
  </si>
  <si>
    <r>
      <t xml:space="preserve">                    </t>
    </r>
    <r>
      <rPr>
        <b/>
        <sz val="10"/>
        <color indexed="8"/>
        <rFont val="Arial"/>
        <family val="2"/>
      </rPr>
      <t>Shpenzimet për informim publik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14230</t>
    </r>
  </si>
  <si>
    <t xml:space="preserve">Shpenzim per informim publik </t>
  </si>
  <si>
    <t>Shpenzime per informim publik</t>
  </si>
  <si>
    <t>DIELLI MEDIA SHPK</t>
  </si>
  <si>
    <t>Shtypi ditor</t>
  </si>
  <si>
    <t>DPT CIMI</t>
  </si>
  <si>
    <t>Gazeta zyrtare</t>
  </si>
  <si>
    <t>ZYRA E KRYEMINISTRIT</t>
  </si>
  <si>
    <t>Dreke zyrtare-Ambasadoren e Greqise ne Kosove, Znj Chrissoula Alifer</t>
  </si>
  <si>
    <t>Dreke zyrtare-delegacion nga Kuvendi i Madh i Turqise i perbere nga 11 zyrtare  te fushave te ndryshme. Delegacioni turk ka qendruar ne Kosove nga data 18 deri me 23 Qershor 2019</t>
  </si>
  <si>
    <t>GRESA LOUNGE RESTAURANT SHPK</t>
  </si>
  <si>
    <t>PINOCCHIO NPH</t>
  </si>
  <si>
    <t>RREM SHPK</t>
  </si>
  <si>
    <t>Dreke zyrtare - Sekretari (dreke pune me Znj. Zuzana Papazoski, Drejtoreshe Rezidente e NDI-se per Republiken Qeke, Poloni dhe Sllovaki, Z. Rinor Beka, zyrtar i NDI-se ne Kosove dhe Z. Xheladin Floxha, Drejtor i Pergjithshem per qeshtje Ligjore dhe Procedurale ne Kuvend.</t>
  </si>
  <si>
    <r>
      <t xml:space="preserve">                    </t>
    </r>
    <r>
      <rPr>
        <b/>
        <sz val="10"/>
        <color indexed="8"/>
        <rFont val="Arial"/>
        <family val="2"/>
      </rPr>
      <t>Ndërtesat administrative afariste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31120</t>
    </r>
  </si>
  <si>
    <t>Renovimi i nderteses</t>
  </si>
  <si>
    <t>TEKNO ING CONSULTING SHPK</t>
  </si>
  <si>
    <r>
      <t xml:space="preserve">                    </t>
    </r>
    <r>
      <rPr>
        <b/>
        <sz val="10"/>
        <color indexed="8"/>
        <rFont val="Arial"/>
        <family val="2"/>
      </rPr>
      <t xml:space="preserve">Pajisje të teknologjisë informative </t>
    </r>
    <r>
      <rPr>
        <b/>
        <sz val="10"/>
        <color indexed="8"/>
        <rFont val="Arial"/>
        <family val="2"/>
      </rPr>
      <t xml:space="preserve">                 Kodi buxhetor: </t>
    </r>
    <r>
      <rPr>
        <b/>
        <sz val="10"/>
        <color indexed="8"/>
        <rFont val="Arial"/>
        <family val="2"/>
      </rPr>
      <t>31610</t>
    </r>
  </si>
  <si>
    <t>COMTRADE COMPUTERS</t>
  </si>
  <si>
    <t>Programi: Stafi mbeshtetes Politik</t>
  </si>
  <si>
    <t>Stafi Mbeshtetes politik</t>
  </si>
  <si>
    <t>Pagat e muajit gusht</t>
  </si>
  <si>
    <t>Meditje gjate udhetimit zyrtar ne Turqi (28-31 mars 2019)</t>
  </si>
  <si>
    <t>Adri Nurellari</t>
  </si>
  <si>
    <t>Meditje gjate udhetimit zyrtar ne SHBA (27 shkurt -4 mars 2019)</t>
  </si>
  <si>
    <t>Meditje gjate udhetimit zyrtar ne Bullgari (22-24 mars 2019)</t>
  </si>
  <si>
    <t>Meditje  per udhetimin zyrtar ne Turqi (28-31 mars 2019)</t>
  </si>
  <si>
    <t>Levent Bus</t>
  </si>
  <si>
    <t>Meditje per udhetim zyrtar ne Itali (21-23 shkurt 2019)</t>
  </si>
  <si>
    <t>Blerand Stavileci</t>
  </si>
  <si>
    <t>Meditje per udhetimin zyrtar ne Japoni (11-16 mars 2019)</t>
  </si>
  <si>
    <t>Armend Nimani</t>
  </si>
  <si>
    <t>Bilgin Begler</t>
  </si>
  <si>
    <t>Meditje  per udhetimin zyrtar ne SHBA (21-27 prill 2019 dhe 28-29 prill 2019)</t>
  </si>
  <si>
    <t>Valdete Idrizi</t>
  </si>
  <si>
    <t>Meditje  per udhetimin zyrtar ne Japoni (11-16 mars 2019)</t>
  </si>
  <si>
    <t>Blerim Latifi</t>
  </si>
  <si>
    <t>Meditje  per udhetimin zyrtar ne Greqi (8-11 maj 2019)</t>
  </si>
  <si>
    <t>Meditje  per udhetimin zyrtar ne Mali I Zi (29 prill dhe 2 maj 2019)</t>
  </si>
  <si>
    <t>Drazen Bojovic</t>
  </si>
  <si>
    <t>Meditje për udhëtim zyrtar në Maqedoninë Veriore  (30 maj- qershor 2019)</t>
  </si>
  <si>
    <t>Bashkim Rrahmani</t>
  </si>
  <si>
    <t>Avni Bytyqi</t>
  </si>
  <si>
    <t>Gazmend Krasniqi</t>
  </si>
  <si>
    <t xml:space="preserve">Meditje  per udhetimin zyrtar ne Spanjë (31 maj-3 qershor 2019)
</t>
  </si>
  <si>
    <t>Meditje per udhetimin zyrtar ne Mbreterin e Bashkuar (19-22 qershor 2019)</t>
  </si>
  <si>
    <t>Meditje  per udhetimin zyrtar ne Mali I Zi (31  maj dhe 3 qershor 2019)</t>
  </si>
  <si>
    <t>Valmir Klaiqi</t>
  </si>
  <si>
    <t>Meditje  per udhetimin zyrtar ne Itali (8-11 maj 2019)</t>
  </si>
  <si>
    <t>Meditje per udhetimin zyrtar ne Shqiperi  (11-12 korrik 2019)</t>
  </si>
  <si>
    <t>Agim Ratkoceri</t>
  </si>
  <si>
    <t>Meditje per  udhetimin zyrtar per ne SHBA (14-20 korrik 2019)</t>
  </si>
  <si>
    <t xml:space="preserve">Armend Nimani </t>
  </si>
  <si>
    <t>Meditje per udhetimin zyrtar ne Izrael (12-17 korrik 2019)</t>
  </si>
  <si>
    <t>Meditje per udhetimin zyrtar ne Holandë (1-4 korrik 2019)</t>
  </si>
  <si>
    <t>Meditje per udhetimin zyrtar ne Mali i Zi (31 korrik,1 gusht 2019)</t>
  </si>
  <si>
    <t>Meditje per udhetimit zyrtare ne Portugali (5-8 shtator 2019 )</t>
  </si>
  <si>
    <t>Meditje per udhetimin zyrtar Preshevë (31 korrik 01 gusht 2019)</t>
  </si>
  <si>
    <t>Meditje per udhetimin zyrtar Mali i Zi (31 korrik - 1 gusht 2019)</t>
  </si>
  <si>
    <t>Shkelzen Dragaj</t>
  </si>
  <si>
    <t>Meditje per udhetimin zyrtare ne SHBA (14-20 korrik 2019)</t>
  </si>
  <si>
    <t>Avni Bytyçi</t>
  </si>
  <si>
    <t>Akomodim gjate udhetimit zyrtar ne Bullgari (22-24 mars 2019)</t>
  </si>
  <si>
    <t>Akomodim gjate udhetimit zyrtar ne Japoni ( 12-16 mars 2019)</t>
  </si>
  <si>
    <t>Akomodim gjate udhetimit zyrtar ne SHBA (24,25-26 prill 2019)</t>
  </si>
  <si>
    <t>Akomodim gjate udhetimit zyrtar ne Japoni ( 12-16 mars 2019 )</t>
  </si>
  <si>
    <t>Akomodim gjate udhetimit zyrtar ne Greqi (8-11 maj 2019)</t>
  </si>
  <si>
    <t>Akomodim gjate udhetimit zyrtar ne Francë (8-11 maj 2019)</t>
  </si>
  <si>
    <t>Akomodim gjate udhetimit zyrtar ne Bullgari (10-11 qershor 2019)</t>
  </si>
  <si>
    <t>Akomodim gjate udhetimit zyrtar ne Spanje (31 maj -3 qershor 2019 )</t>
  </si>
  <si>
    <t>Akomodim gjate udhetimit zyrtar ne Spanjë (31 maj-3 qershor 2019)</t>
  </si>
  <si>
    <t>Akomodim gjate udhetimit zyrtar ne Mbreterine e Bashkuar (19-22 qershor 2019)</t>
  </si>
  <si>
    <t>Akomodim gjate udhetimit zyrtar ne Japoni (11-16 mar 2019)</t>
  </si>
  <si>
    <t>Akomodim gjate udhetimit zyrtar ne Bullgari  (10-11 qershor 2019)</t>
  </si>
  <si>
    <t>Akomodim gjatë udhëtimit zyrtat në Shqiperi (11-12 korrik 2019)</t>
  </si>
  <si>
    <t xml:space="preserve">Akomodim gjate udhetimit zyrtar ne SHBA (14-20 korrik 2019)
</t>
  </si>
  <si>
    <t>Akomodim gjate udhetimit zyrtar per ne Izrael (12-17 korrik 2019)</t>
  </si>
  <si>
    <t>Akomodim gjate udhetimit zyrtar ne SHBA (14-20 korrik 2019)</t>
  </si>
  <si>
    <t>Akomodim gjate udhetimit zyrtare ne SHBA (14-19 korrik 2019)</t>
  </si>
  <si>
    <t>Akomodim gjate udhetimit zyrtare Bullgari (10-11 qershor 2019)</t>
  </si>
  <si>
    <t xml:space="preserve">Akomodim gjate  udhetimin zyrtare ne SHBA (14-20 korrik 2019)
</t>
  </si>
  <si>
    <t>Shpenzime tjera  gjate udhetimit zyrtar ne Bullgari (22-24 mars 2019-shtim mjete )</t>
  </si>
  <si>
    <t>Shpenzime tjera gjate udhetimit zyrtar ne Turqi (28-31 mars 2019)</t>
  </si>
  <si>
    <t>Shpenzime tjera  gjate udhetimit zyrtar ne SHBA (27 shkurt -4 mars 2019)</t>
  </si>
  <si>
    <t>Shpenzime tjera gjate udhetimit zyrtar ne Bullgari (22-24 mars 2019)</t>
  </si>
  <si>
    <t>Shpenzimet tjera gjate udhetimit zyrtar ne Maqedonin e Veriut  (3 maj 2019)</t>
  </si>
  <si>
    <t>Shpenzimet tjera gjate udhetimit zyrtar ne SHBA (25-27 prill 2019)</t>
  </si>
  <si>
    <t>Shpenzimet tjera gjate udhetimit zyrtar ne Greqi (8-11 maj 2019)</t>
  </si>
  <si>
    <t>Shpenzimet tjera gjate udhetimit zyrtar ne Mali I Zi (29 prill dhe 2 maj 2019)</t>
  </si>
  <si>
    <t>Shpenzimet tjera gjate udhetimit zyrtar ne Bullgari (10-11 qershor 2019)</t>
  </si>
  <si>
    <t>Shpenzimet tjera gjate udhetimit zyrtar ne Spanje (31 maj -3 qershor 2019 )</t>
  </si>
  <si>
    <t>Shpenzimet tjera gjate udhetimit zyrtar ne Mali i Zi (31 maj dhe 3 qershor 2019)</t>
  </si>
  <si>
    <t xml:space="preserve">Shpenzime tjera gjaët udhëtimit zyrtar në Shqiperi (11-12 korrik 2019)
</t>
  </si>
  <si>
    <t>Shpenzime gjate udhetimit zyrare ne Holandë (1-4 korrik 2019)</t>
  </si>
  <si>
    <t>Shpenzime tjera gjatë udhëtimit zyrtar në Bruksel  (26-28 qershor  2019)</t>
  </si>
  <si>
    <t>Shpenzime tjera gjate udhetimit zyrtar ne SHBA (14-20 korrik 2019)</t>
  </si>
  <si>
    <t>Shpenzimet tjera gjate udhetimit zyrtare ne Turqi (22-25 korrik 2019)</t>
  </si>
  <si>
    <t>Shpenzime tjera gjate udhetimit zyrtare ne Portugali (5-8 shtator 2019 )</t>
  </si>
  <si>
    <t>Shpenzime gjate udhetimin zyrtare ne SHBA (14-20 korrik 2019)</t>
  </si>
  <si>
    <t>Shpenzime tjera gjate udhetimit zyrtar Itali (22-26 korrik 2019)</t>
  </si>
  <si>
    <t>26/08/2019</t>
  </si>
  <si>
    <t xml:space="preserve">Sherbime tjera-Sigurime shendetesore </t>
  </si>
  <si>
    <t>Sherbime tjera - vizë</t>
  </si>
  <si>
    <t>Programi: Komisioni I ndihmes shtetrore</t>
  </si>
  <si>
    <t>Komisioni I ndihmes shtetrore</t>
  </si>
  <si>
    <t>13460-Sherbime kontraktuese tjera</t>
  </si>
  <si>
    <t>Noter Isak Ademi</t>
  </si>
  <si>
    <t>14110 -Qiraja per ndertesa</t>
  </si>
  <si>
    <t>Qiraja per ndertesa</t>
  </si>
  <si>
    <t>Donjeta Vllasaliu</t>
  </si>
  <si>
    <t>14510- Pagesa e tatimit ne qira</t>
  </si>
  <si>
    <t>Tatimi ne qira</t>
  </si>
  <si>
    <t>ATK</t>
  </si>
  <si>
    <t>Dreke zyrtare - Komisioni per Bujqesi ,Pylltari ,Zhvillim rural,Mjedis e Planifikim hapsinor</t>
  </si>
  <si>
    <t>Dreke zyrtare - Komis.per te Drejtat e Njeriut,Barazi gjinore per persona te pagjetur dhe peticione</t>
  </si>
  <si>
    <t>Dreke zyrtare - Komisioni per Shendetesi ,pune dhe mireqenie sociale</t>
  </si>
  <si>
    <t>Sherbime te bufesë  muaji janar</t>
  </si>
  <si>
    <t>Dreke zyrtare - Kryetari - (java e gruas ne Kosove, me iniciativ te NDI )</t>
  </si>
  <si>
    <t>Dreke zyrtare - Nenkryetari i Kuvendit te Kosoves(vizites ne Kosove te ambasadorit te Katarit ne Tirane)</t>
  </si>
  <si>
    <t>Dreke zyrtare - Komisioni per Administrate Publike ,qeverisje lokale dhe media</t>
  </si>
  <si>
    <t>Sherbime te bufesë muaji shkurt</t>
  </si>
  <si>
    <t>Dreke zyrtare-Kryetarja e Grupit te Miqesises (vizites se 2  Deputetve te Parlanientit Kanadez)</t>
  </si>
  <si>
    <t xml:space="preserve">Dreke zyrtare per Delegacionin Amerikan per lutjet e mengjesit ( 12-19 maj 2019 </t>
  </si>
  <si>
    <t xml:space="preserve">Dreke zyrtare per Delegacionin Amerikan per lutjet e mengjesit ( 12-19 maj 2019 ) </t>
  </si>
  <si>
    <t>Dreke zyrtare-Forumi per Transparenc Parlamentare</t>
  </si>
  <si>
    <t>Sherbime te bufesë muaji mars</t>
  </si>
  <si>
    <t>Dreke zyrtare-Komisioni per integrim evropian</t>
  </si>
  <si>
    <t>Sherbime te bufesë muaji prill</t>
  </si>
  <si>
    <t>Drekë Zyrtare -Komisioni Ad.hoc per perzgjedhje e kand. per media</t>
  </si>
  <si>
    <t>Dreke zyrtare - Komisioni ad-hoc per perzgjedhjen e antareve te bordit te RTK-se</t>
  </si>
  <si>
    <t>Dreke zyrtare - Komisioni per pune te jashtme ,diaspore dhe investime strategjike</t>
  </si>
  <si>
    <t>Dreke zyrtare - Kryetarit i Kuvendit</t>
  </si>
  <si>
    <t>Sherbime te bufesë muaji maj</t>
  </si>
  <si>
    <t>Dreke zyrtare -Komisioni Ad-hoc per perzgjedhjen e kandidateve per antar te Bordit te RTKse</t>
  </si>
  <si>
    <t xml:space="preserve">Dreke zyrtare- delegacion te Komisionit te perhershem Anketues per Mbrojtjen e Lirive dhe te Drejtave te Njeriut, te Kuvendit te Maqedonise Veriore. </t>
  </si>
  <si>
    <t>Dreke zyrtare- Komisionit për Integrim Evropian</t>
  </si>
  <si>
    <t>Sherbime te bufesë muaji qershor</t>
  </si>
  <si>
    <t>Sherbime te bufesë muaji korrik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</si>
</sst>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\ _L_e_k_ë_-;\-* #,##0\ _L_e_k_ë_-;_-* &quot;-&quot;\ _L_e_k_ë_-;_-@_-"/>
    <numFmt numFmtId="165" formatCode="_-* #,##0.00\ _L_e_k_ë_-;\-* #,##0.00\ _L_e_k_ë_-;_-* &quot;-&quot;??\ _L_e_k_ë_-;_-@_-"/>
    <numFmt numFmtId="166" formatCode="_-* #,##0.00\ _L_e_k_ë_-;\-* #,##0.00\ _L_e_k_ë_-;_-* &quot;-&quot;\ _L_e_k_ë_-;_-@_-"/>
    <numFmt numFmtId="167" formatCode="[$-10409]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indexed="8"/>
      <name val="Arial"/>
      <family val="2"/>
    </font>
    <font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0"/>
      </patternFill>
    </fill>
  </fills>
  <borders count="6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164" fontId="1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/>
    <xf numFmtId="0" fontId="3" fillId="0" borderId="2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25" xfId="0" applyFont="1" applyBorder="1"/>
    <xf numFmtId="0" fontId="3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3" fontId="5" fillId="0" borderId="12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5" fillId="0" borderId="11" xfId="0" applyFont="1" applyBorder="1"/>
    <xf numFmtId="0" fontId="4" fillId="2" borderId="12" xfId="0" applyFont="1" applyFill="1" applyBorder="1"/>
    <xf numFmtId="0" fontId="5" fillId="2" borderId="6" xfId="0" applyFont="1" applyFill="1" applyBorder="1"/>
    <xf numFmtId="0" fontId="4" fillId="3" borderId="13" xfId="0" applyFont="1" applyFill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wrapText="1"/>
    </xf>
    <xf numFmtId="43" fontId="4" fillId="0" borderId="6" xfId="1" applyFont="1" applyBorder="1"/>
    <xf numFmtId="10" fontId="4" fillId="0" borderId="6" xfId="2" applyNumberFormat="1" applyFont="1" applyBorder="1"/>
    <xf numFmtId="0" fontId="5" fillId="0" borderId="7" xfId="0" applyFont="1" applyBorder="1" applyAlignment="1">
      <alignment horizontal="right"/>
    </xf>
    <xf numFmtId="0" fontId="3" fillId="0" borderId="8" xfId="0" applyFont="1" applyBorder="1" applyAlignment="1">
      <alignment wrapText="1"/>
    </xf>
    <xf numFmtId="43" fontId="5" fillId="2" borderId="8" xfId="1" applyFont="1" applyFill="1" applyBorder="1"/>
    <xf numFmtId="10" fontId="5" fillId="0" borderId="8" xfId="2" applyNumberFormat="1" applyFont="1" applyBorder="1"/>
    <xf numFmtId="43" fontId="5" fillId="0" borderId="8" xfId="1" applyFont="1" applyBorder="1"/>
    <xf numFmtId="0" fontId="4" fillId="0" borderId="6" xfId="0" applyFont="1" applyBorder="1"/>
    <xf numFmtId="0" fontId="3" fillId="0" borderId="1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5"/>
    </xf>
    <xf numFmtId="0" fontId="3" fillId="0" borderId="5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0" fontId="3" fillId="0" borderId="5" xfId="2" applyNumberFormat="1" applyFont="1" applyBorder="1" applyAlignment="1">
      <alignment vertical="top" wrapText="1"/>
    </xf>
    <xf numFmtId="43" fontId="5" fillId="0" borderId="25" xfId="1" applyFont="1" applyBorder="1" applyAlignment="1">
      <alignment horizontal="center"/>
    </xf>
    <xf numFmtId="43" fontId="5" fillId="2" borderId="25" xfId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4" borderId="0" xfId="0" applyFont="1" applyFill="1"/>
    <xf numFmtId="2" fontId="3" fillId="0" borderId="25" xfId="0" applyNumberFormat="1" applyFont="1" applyBorder="1"/>
    <xf numFmtId="0" fontId="7" fillId="0" borderId="0" xfId="0" applyFont="1"/>
    <xf numFmtId="0" fontId="8" fillId="0" borderId="0" xfId="0" applyFont="1"/>
    <xf numFmtId="0" fontId="3" fillId="0" borderId="4" xfId="0" applyFont="1" applyBorder="1" applyAlignment="1">
      <alignment vertical="top" wrapText="1"/>
    </xf>
    <xf numFmtId="43" fontId="3" fillId="0" borderId="3" xfId="1" applyFont="1" applyBorder="1" applyAlignment="1">
      <alignment vertical="top" wrapText="1"/>
    </xf>
    <xf numFmtId="10" fontId="3" fillId="0" borderId="3" xfId="2" applyNumberFormat="1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43" fontId="6" fillId="0" borderId="26" xfId="1" applyFont="1" applyBorder="1" applyAlignment="1">
      <alignment vertical="top" wrapText="1"/>
    </xf>
    <xf numFmtId="43" fontId="4" fillId="0" borderId="6" xfId="0" applyNumberFormat="1" applyFont="1" applyBorder="1"/>
    <xf numFmtId="10" fontId="4" fillId="0" borderId="6" xfId="0" applyNumberFormat="1" applyFont="1" applyBorder="1"/>
    <xf numFmtId="0" fontId="3" fillId="0" borderId="0" xfId="0" applyFont="1" applyBorder="1"/>
    <xf numFmtId="43" fontId="2" fillId="0" borderId="3" xfId="1" applyFont="1" applyBorder="1" applyAlignment="1">
      <alignment vertical="top" wrapText="1"/>
    </xf>
    <xf numFmtId="0" fontId="3" fillId="0" borderId="24" xfId="0" applyFont="1" applyBorder="1" applyAlignment="1">
      <alignment horizontal="center" wrapText="1"/>
    </xf>
    <xf numFmtId="0" fontId="3" fillId="0" borderId="29" xfId="0" applyFont="1" applyBorder="1" applyAlignment="1">
      <alignment horizontal="left" textRotation="90" wrapText="1"/>
    </xf>
    <xf numFmtId="0" fontId="3" fillId="0" borderId="3" xfId="0" applyFont="1" applyBorder="1" applyAlignment="1">
      <alignment horizontal="left" textRotation="90" wrapText="1"/>
    </xf>
    <xf numFmtId="0" fontId="3" fillId="0" borderId="25" xfId="0" applyFont="1" applyBorder="1" applyAlignment="1">
      <alignment horizontal="center"/>
    </xf>
    <xf numFmtId="43" fontId="5" fillId="0" borderId="0" xfId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26" xfId="0" applyFont="1" applyBorder="1" applyAlignment="1">
      <alignment horizontal="left" textRotation="90" wrapText="1"/>
    </xf>
    <xf numFmtId="43" fontId="3" fillId="0" borderId="25" xfId="0" applyNumberFormat="1" applyFont="1" applyBorder="1" applyAlignment="1">
      <alignment horizontal="center"/>
    </xf>
    <xf numFmtId="43" fontId="3" fillId="0" borderId="25" xfId="0" applyNumberFormat="1" applyFont="1" applyBorder="1"/>
    <xf numFmtId="43" fontId="8" fillId="0" borderId="0" xfId="0" applyNumberFormat="1" applyFont="1"/>
    <xf numFmtId="0" fontId="10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right" vertical="top" wrapText="1"/>
    </xf>
    <xf numFmtId="0" fontId="3" fillId="0" borderId="0" xfId="0" applyFont="1"/>
    <xf numFmtId="0" fontId="5" fillId="0" borderId="12" xfId="0" applyFont="1" applyBorder="1"/>
    <xf numFmtId="0" fontId="5" fillId="0" borderId="6" xfId="0" applyFont="1" applyBorder="1"/>
    <xf numFmtId="0" fontId="3" fillId="0" borderId="0" xfId="0" applyFont="1" applyBorder="1" applyAlignment="1">
      <alignment textRotation="90" wrapText="1"/>
    </xf>
    <xf numFmtId="0" fontId="3" fillId="0" borderId="38" xfId="0" applyFont="1" applyBorder="1" applyAlignment="1">
      <alignment textRotation="90" wrapText="1"/>
    </xf>
    <xf numFmtId="43" fontId="6" fillId="5" borderId="3" xfId="1" applyFont="1" applyFill="1" applyBorder="1" applyAlignment="1">
      <alignment vertical="top" wrapText="1"/>
    </xf>
    <xf numFmtId="43" fontId="8" fillId="0" borderId="0" xfId="1" applyFont="1"/>
    <xf numFmtId="43" fontId="3" fillId="0" borderId="0" xfId="0" applyNumberFormat="1" applyFont="1" applyBorder="1"/>
    <xf numFmtId="43" fontId="6" fillId="0" borderId="0" xfId="1" applyFont="1" applyBorder="1" applyAlignment="1">
      <alignment vertical="top" wrapText="1"/>
    </xf>
    <xf numFmtId="43" fontId="5" fillId="2" borderId="8" xfId="1" applyNumberFormat="1" applyFont="1" applyFill="1" applyBorder="1"/>
    <xf numFmtId="43" fontId="6" fillId="0" borderId="27" xfId="1" applyFont="1" applyBorder="1" applyAlignment="1">
      <alignment vertical="top" wrapText="1"/>
    </xf>
    <xf numFmtId="0" fontId="13" fillId="0" borderId="0" xfId="0" applyFont="1" applyBorder="1" applyAlignment="1">
      <alignment horizontal="right" vertical="top" wrapText="1"/>
    </xf>
    <xf numFmtId="43" fontId="3" fillId="0" borderId="0" xfId="1" applyFont="1" applyBorder="1"/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4" fontId="12" fillId="6" borderId="0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wrapText="1"/>
    </xf>
    <xf numFmtId="0" fontId="8" fillId="0" borderId="0" xfId="0" applyFont="1" applyBorder="1"/>
    <xf numFmtId="0" fontId="3" fillId="0" borderId="0" xfId="0" applyFont="1"/>
    <xf numFmtId="0" fontId="4" fillId="2" borderId="12" xfId="0" applyFont="1" applyFill="1" applyBorder="1" applyAlignment="1">
      <alignment horizontal="center"/>
    </xf>
    <xf numFmtId="0" fontId="3" fillId="5" borderId="25" xfId="0" applyFont="1" applyFill="1" applyBorder="1" applyAlignment="1"/>
    <xf numFmtId="0" fontId="3" fillId="0" borderId="25" xfId="0" applyFont="1" applyBorder="1" applyAlignment="1"/>
    <xf numFmtId="43" fontId="3" fillId="0" borderId="25" xfId="1" applyFont="1" applyBorder="1"/>
    <xf numFmtId="43" fontId="3" fillId="0" borderId="0" xfId="0" applyNumberFormat="1" applyFont="1"/>
    <xf numFmtId="43" fontId="3" fillId="0" borderId="25" xfId="1" applyFont="1" applyBorder="1" applyAlignment="1">
      <alignment vertical="top" wrapText="1"/>
    </xf>
    <xf numFmtId="43" fontId="5" fillId="2" borderId="0" xfId="1" applyNumberFormat="1" applyFont="1" applyFill="1" applyBorder="1"/>
    <xf numFmtId="0" fontId="3" fillId="0" borderId="0" xfId="0" applyFont="1"/>
    <xf numFmtId="43" fontId="3" fillId="5" borderId="3" xfId="1" applyFont="1" applyFill="1" applyBorder="1" applyAlignment="1">
      <alignment vertical="top" wrapText="1"/>
    </xf>
    <xf numFmtId="0" fontId="15" fillId="0" borderId="0" xfId="0" applyFont="1"/>
    <xf numFmtId="0" fontId="15" fillId="0" borderId="42" xfId="0" applyFont="1" applyBorder="1" applyAlignment="1">
      <alignment vertical="top" wrapText="1"/>
    </xf>
    <xf numFmtId="0" fontId="15" fillId="0" borderId="43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7" fillId="0" borderId="38" xfId="0" applyFont="1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43" fontId="7" fillId="0" borderId="25" xfId="0" applyNumberFormat="1" applyFont="1" applyBorder="1" applyAlignment="1">
      <alignment vertical="top" wrapText="1"/>
    </xf>
    <xf numFmtId="43" fontId="7" fillId="0" borderId="25" xfId="1" applyFont="1" applyBorder="1"/>
    <xf numFmtId="10" fontId="7" fillId="0" borderId="25" xfId="2" applyNumberFormat="1" applyFont="1" applyBorder="1" applyAlignment="1">
      <alignment vertical="top" wrapText="1"/>
    </xf>
    <xf numFmtId="0" fontId="15" fillId="0" borderId="25" xfId="0" applyFont="1" applyBorder="1" applyAlignment="1">
      <alignment vertical="top" wrapText="1"/>
    </xf>
    <xf numFmtId="43" fontId="15" fillId="0" borderId="25" xfId="1" applyFont="1" applyBorder="1" applyAlignment="1">
      <alignment vertical="top" wrapText="1"/>
    </xf>
    <xf numFmtId="43" fontId="15" fillId="0" borderId="25" xfId="1" applyFont="1" applyBorder="1"/>
    <xf numFmtId="43" fontId="15" fillId="5" borderId="25" xfId="1" applyFont="1" applyFill="1" applyBorder="1"/>
    <xf numFmtId="43" fontId="7" fillId="0" borderId="25" xfId="1" applyFont="1" applyBorder="1" applyAlignment="1">
      <alignment vertical="top" wrapText="1"/>
    </xf>
    <xf numFmtId="43" fontId="15" fillId="0" borderId="45" xfId="1" applyFont="1" applyBorder="1" applyAlignment="1"/>
    <xf numFmtId="43" fontId="15" fillId="0" borderId="46" xfId="1" applyFont="1" applyBorder="1" applyAlignment="1"/>
    <xf numFmtId="43" fontId="15" fillId="0" borderId="48" xfId="1" applyFont="1" applyBorder="1" applyAlignment="1"/>
    <xf numFmtId="43" fontId="15" fillId="0" borderId="49" xfId="1" applyFont="1" applyBorder="1" applyAlignment="1"/>
    <xf numFmtId="0" fontId="15" fillId="0" borderId="25" xfId="0" applyFont="1" applyBorder="1"/>
    <xf numFmtId="0" fontId="15" fillId="0" borderId="0" xfId="0" applyFont="1" applyBorder="1" applyAlignment="1">
      <alignment vertical="top" wrapText="1"/>
    </xf>
    <xf numFmtId="0" fontId="7" fillId="0" borderId="25" xfId="0" applyFont="1" applyBorder="1" applyAlignment="1">
      <alignment horizontal="right"/>
    </xf>
    <xf numFmtId="0" fontId="7" fillId="0" borderId="25" xfId="0" applyFont="1" applyBorder="1" applyAlignment="1">
      <alignment wrapText="1"/>
    </xf>
    <xf numFmtId="43" fontId="17" fillId="0" borderId="25" xfId="1" applyFont="1" applyBorder="1"/>
    <xf numFmtId="0" fontId="18" fillId="0" borderId="25" xfId="0" applyFont="1" applyBorder="1" applyAlignment="1">
      <alignment horizontal="right"/>
    </xf>
    <xf numFmtId="0" fontId="15" fillId="0" borderId="25" xfId="0" applyFont="1" applyBorder="1" applyAlignment="1">
      <alignment wrapText="1"/>
    </xf>
    <xf numFmtId="43" fontId="18" fillId="2" borderId="25" xfId="1" applyFont="1" applyFill="1" applyBorder="1"/>
    <xf numFmtId="43" fontId="16" fillId="0" borderId="25" xfId="1" applyFont="1" applyBorder="1"/>
    <xf numFmtId="43" fontId="18" fillId="0" borderId="25" xfId="1" applyFont="1" applyBorder="1"/>
    <xf numFmtId="0" fontId="18" fillId="0" borderId="0" xfId="0" applyFont="1" applyBorder="1" applyAlignment="1">
      <alignment horizontal="right"/>
    </xf>
    <xf numFmtId="43" fontId="18" fillId="0" borderId="0" xfId="1" applyFont="1" applyBorder="1"/>
    <xf numFmtId="0" fontId="18" fillId="0" borderId="25" xfId="0" applyFont="1" applyBorder="1"/>
    <xf numFmtId="43" fontId="17" fillId="0" borderId="25" xfId="0" applyNumberFormat="1" applyFont="1" applyBorder="1"/>
    <xf numFmtId="43" fontId="17" fillId="0" borderId="33" xfId="1" applyFont="1" applyBorder="1"/>
    <xf numFmtId="0" fontId="18" fillId="0" borderId="0" xfId="0" applyFont="1" applyBorder="1"/>
    <xf numFmtId="0" fontId="18" fillId="0" borderId="33" xfId="0" applyFont="1" applyBorder="1"/>
    <xf numFmtId="0" fontId="18" fillId="0" borderId="0" xfId="0" applyFont="1"/>
    <xf numFmtId="0" fontId="6" fillId="0" borderId="44" xfId="3" applyFont="1" applyBorder="1"/>
    <xf numFmtId="0" fontId="15" fillId="0" borderId="0" xfId="0" applyFont="1" applyAlignment="1">
      <alignment wrapText="1"/>
    </xf>
    <xf numFmtId="0" fontId="15" fillId="0" borderId="31" xfId="0" applyFont="1" applyBorder="1"/>
    <xf numFmtId="43" fontId="7" fillId="0" borderId="33" xfId="1" applyFont="1" applyBorder="1"/>
    <xf numFmtId="0" fontId="15" fillId="0" borderId="25" xfId="0" applyFont="1" applyBorder="1" applyAlignment="1">
      <alignment horizontal="right"/>
    </xf>
    <xf numFmtId="0" fontId="15" fillId="0" borderId="33" xfId="0" applyFont="1" applyBorder="1"/>
    <xf numFmtId="43" fontId="7" fillId="0" borderId="25" xfId="0" applyNumberFormat="1" applyFont="1" applyBorder="1"/>
    <xf numFmtId="43" fontId="15" fillId="0" borderId="0" xfId="0" applyNumberFormat="1" applyFont="1"/>
    <xf numFmtId="43" fontId="15" fillId="0" borderId="33" xfId="1" applyFont="1" applyBorder="1"/>
    <xf numFmtId="43" fontId="15" fillId="5" borderId="25" xfId="1" applyFont="1" applyFill="1" applyBorder="1" applyAlignment="1">
      <alignment vertical="top" wrapText="1"/>
    </xf>
    <xf numFmtId="43" fontId="15" fillId="0" borderId="0" xfId="1" applyFont="1"/>
    <xf numFmtId="43" fontId="18" fillId="0" borderId="33" xfId="1" applyFont="1" applyBorder="1"/>
    <xf numFmtId="0" fontId="15" fillId="5" borderId="25" xfId="0" applyFont="1" applyFill="1" applyBorder="1"/>
    <xf numFmtId="0" fontId="17" fillId="5" borderId="25" xfId="0" applyFont="1" applyFill="1" applyBorder="1"/>
    <xf numFmtId="43" fontId="18" fillId="5" borderId="25" xfId="1" applyFont="1" applyFill="1" applyBorder="1"/>
    <xf numFmtId="43" fontId="17" fillId="5" borderId="25" xfId="1" applyFont="1" applyFill="1" applyBorder="1"/>
    <xf numFmtId="43" fontId="7" fillId="5" borderId="33" xfId="1" applyFont="1" applyFill="1" applyBorder="1"/>
    <xf numFmtId="43" fontId="16" fillId="5" borderId="0" xfId="1" applyFont="1" applyFill="1"/>
    <xf numFmtId="0" fontId="0" fillId="5" borderId="0" xfId="0" applyFill="1"/>
    <xf numFmtId="0" fontId="15" fillId="5" borderId="0" xfId="0" applyFont="1" applyFill="1"/>
    <xf numFmtId="0" fontId="16" fillId="0" borderId="25" xfId="3" applyFont="1" applyBorder="1"/>
    <xf numFmtId="43" fontId="16" fillId="5" borderId="25" xfId="1" applyFont="1" applyFill="1" applyBorder="1"/>
    <xf numFmtId="10" fontId="3" fillId="0" borderId="25" xfId="2" applyNumberFormat="1" applyFont="1" applyBorder="1"/>
    <xf numFmtId="43" fontId="3" fillId="0" borderId="0" xfId="0" applyNumberFormat="1" applyFont="1" applyBorder="1" applyAlignment="1">
      <alignment vertical="top" wrapText="1"/>
    </xf>
    <xf numFmtId="43" fontId="17" fillId="5" borderId="33" xfId="1" applyFont="1" applyFill="1" applyBorder="1"/>
    <xf numFmtId="43" fontId="18" fillId="5" borderId="33" xfId="1" applyFont="1" applyFill="1" applyBorder="1"/>
    <xf numFmtId="10" fontId="17" fillId="0" borderId="25" xfId="2" applyNumberFormat="1" applyFont="1" applyBorder="1"/>
    <xf numFmtId="10" fontId="17" fillId="0" borderId="33" xfId="2" applyNumberFormat="1" applyFont="1" applyBorder="1"/>
    <xf numFmtId="10" fontId="15" fillId="0" borderId="25" xfId="2" applyNumberFormat="1" applyFont="1" applyBorder="1"/>
    <xf numFmtId="43" fontId="6" fillId="2" borderId="25" xfId="1" applyFont="1" applyFill="1" applyBorder="1" applyAlignment="1">
      <alignment horizontal="center"/>
    </xf>
    <xf numFmtId="10" fontId="2" fillId="0" borderId="3" xfId="2" applyNumberFormat="1" applyFont="1" applyBorder="1" applyAlignment="1">
      <alignment vertical="top" wrapText="1"/>
    </xf>
    <xf numFmtId="165" fontId="15" fillId="0" borderId="25" xfId="0" applyNumberFormat="1" applyFont="1" applyBorder="1"/>
    <xf numFmtId="166" fontId="15" fillId="0" borderId="25" xfId="4" applyNumberFormat="1" applyFont="1" applyBorder="1"/>
    <xf numFmtId="166" fontId="15" fillId="0" borderId="25" xfId="1" applyNumberFormat="1" applyFont="1" applyBorder="1" applyAlignment="1">
      <alignment vertical="top" wrapText="1"/>
    </xf>
    <xf numFmtId="0" fontId="18" fillId="5" borderId="33" xfId="0" applyFont="1" applyFill="1" applyBorder="1"/>
    <xf numFmtId="10" fontId="7" fillId="0" borderId="25" xfId="2" applyNumberFormat="1" applyFont="1" applyBorder="1"/>
    <xf numFmtId="0" fontId="0" fillId="5" borderId="51" xfId="0" applyFill="1" applyBorder="1" applyAlignment="1" applyProtection="1">
      <alignment vertical="top" wrapText="1"/>
      <protection locked="0"/>
    </xf>
    <xf numFmtId="0" fontId="0" fillId="5" borderId="52" xfId="0" applyFill="1" applyBorder="1" applyAlignment="1" applyProtection="1">
      <alignment vertical="top" wrapText="1"/>
      <protection locked="0"/>
    </xf>
    <xf numFmtId="0" fontId="0" fillId="5" borderId="53" xfId="0" applyFill="1" applyBorder="1" applyAlignment="1" applyProtection="1">
      <alignment vertical="top" wrapText="1"/>
      <protection locked="0"/>
    </xf>
    <xf numFmtId="0" fontId="0" fillId="5" borderId="55" xfId="0" applyFill="1" applyBorder="1" applyAlignment="1" applyProtection="1">
      <alignment vertical="top" wrapText="1"/>
      <protection locked="0"/>
    </xf>
    <xf numFmtId="0" fontId="0" fillId="5" borderId="54" xfId="0" applyFill="1" applyBorder="1" applyAlignment="1" applyProtection="1">
      <alignment vertical="top" wrapText="1"/>
      <protection locked="0"/>
    </xf>
    <xf numFmtId="0" fontId="0" fillId="5" borderId="56" xfId="0" applyFill="1" applyBorder="1" applyAlignment="1" applyProtection="1">
      <alignment vertical="top" wrapText="1"/>
      <protection locked="0"/>
    </xf>
    <xf numFmtId="0" fontId="0" fillId="5" borderId="57" xfId="0" applyFill="1" applyBorder="1" applyAlignment="1" applyProtection="1">
      <alignment vertical="top" wrapText="1"/>
      <protection locked="0"/>
    </xf>
    <xf numFmtId="0" fontId="0" fillId="5" borderId="58" xfId="0" applyFill="1" applyBorder="1" applyAlignment="1" applyProtection="1">
      <alignment vertical="top" wrapText="1"/>
      <protection locked="0"/>
    </xf>
    <xf numFmtId="0" fontId="0" fillId="5" borderId="0" xfId="0" applyFill="1"/>
    <xf numFmtId="0" fontId="20" fillId="7" borderId="59" xfId="0" applyFont="1" applyFill="1" applyBorder="1" applyAlignment="1" applyProtection="1">
      <alignment horizontal="left" vertical="top" wrapText="1" readingOrder="1"/>
      <protection locked="0"/>
    </xf>
    <xf numFmtId="0" fontId="20" fillId="5" borderId="59" xfId="0" applyFont="1" applyFill="1" applyBorder="1" applyAlignment="1" applyProtection="1">
      <alignment horizontal="left" vertical="top" wrapText="1" readingOrder="1"/>
      <protection locked="0"/>
    </xf>
    <xf numFmtId="0" fontId="0" fillId="5" borderId="60" xfId="0" applyFill="1" applyBorder="1" applyAlignment="1" applyProtection="1">
      <alignment horizontal="left" vertical="top" wrapText="1" readingOrder="1"/>
      <protection locked="0"/>
    </xf>
    <xf numFmtId="0" fontId="23" fillId="5" borderId="54" xfId="0" applyFont="1" applyFill="1" applyBorder="1" applyAlignment="1" applyProtection="1">
      <alignment vertical="top" wrapText="1"/>
      <protection locked="0"/>
    </xf>
    <xf numFmtId="0" fontId="23" fillId="5" borderId="0" xfId="0" applyFont="1" applyFill="1"/>
    <xf numFmtId="0" fontId="20" fillId="5" borderId="59" xfId="0" applyFont="1" applyFill="1" applyBorder="1" applyAlignment="1" applyProtection="1">
      <alignment horizontal="right" vertical="top" wrapText="1" readingOrder="1"/>
      <protection locked="0"/>
    </xf>
    <xf numFmtId="0" fontId="0" fillId="5" borderId="60" xfId="0" applyFill="1" applyBorder="1" applyAlignment="1" applyProtection="1">
      <alignment horizontal="right" vertical="top" wrapText="1" readingOrder="1"/>
      <protection locked="0"/>
    </xf>
    <xf numFmtId="4" fontId="0" fillId="5" borderId="0" xfId="0" applyNumberFormat="1" applyFill="1"/>
    <xf numFmtId="0" fontId="0" fillId="0" borderId="51" xfId="0" applyBorder="1" applyAlignment="1" applyProtection="1">
      <alignment vertical="top" wrapText="1"/>
      <protection locked="0"/>
    </xf>
    <xf numFmtId="0" fontId="0" fillId="0" borderId="52" xfId="0" applyBorder="1" applyAlignment="1" applyProtection="1">
      <alignment vertical="top" wrapText="1"/>
      <protection locked="0"/>
    </xf>
    <xf numFmtId="0" fontId="0" fillId="0" borderId="53" xfId="0" applyBorder="1" applyAlignment="1" applyProtection="1">
      <alignment vertical="top" wrapText="1"/>
      <protection locked="0"/>
    </xf>
    <xf numFmtId="0" fontId="0" fillId="0" borderId="55" xfId="0" applyBorder="1" applyAlignment="1" applyProtection="1">
      <alignment vertical="top" wrapText="1"/>
      <protection locked="0"/>
    </xf>
    <xf numFmtId="0" fontId="19" fillId="0" borderId="54" xfId="0" applyFont="1" applyBorder="1" applyAlignment="1" applyProtection="1">
      <alignment vertical="top" wrapText="1"/>
      <protection locked="0"/>
    </xf>
    <xf numFmtId="0" fontId="19" fillId="0" borderId="0" xfId="0" applyFont="1"/>
    <xf numFmtId="0" fontId="0" fillId="0" borderId="56" xfId="0" applyBorder="1" applyAlignment="1" applyProtection="1">
      <alignment vertical="top" wrapText="1"/>
      <protection locked="0"/>
    </xf>
    <xf numFmtId="0" fontId="0" fillId="0" borderId="57" xfId="0" applyBorder="1" applyAlignment="1" applyProtection="1">
      <alignment vertical="top" wrapText="1"/>
      <protection locked="0"/>
    </xf>
    <xf numFmtId="0" fontId="0" fillId="0" borderId="58" xfId="0" applyBorder="1" applyAlignment="1" applyProtection="1">
      <alignment vertical="top" wrapText="1"/>
      <protection locked="0"/>
    </xf>
    <xf numFmtId="0" fontId="21" fillId="5" borderId="0" xfId="0" applyFont="1" applyFill="1" applyAlignment="1" applyProtection="1">
      <alignment horizontal="left" wrapText="1" readingOrder="1"/>
      <protection locked="0"/>
    </xf>
    <xf numFmtId="0" fontId="0" fillId="5" borderId="60" xfId="0" applyFill="1" applyBorder="1" applyAlignment="1" applyProtection="1">
      <alignment vertical="top" wrapText="1"/>
      <protection locked="0"/>
    </xf>
    <xf numFmtId="167" fontId="20" fillId="5" borderId="59" xfId="0" applyNumberFormat="1" applyFont="1" applyFill="1" applyBorder="1" applyAlignment="1" applyProtection="1">
      <alignment horizontal="left" vertical="top" wrapText="1" readingOrder="1"/>
      <protection locked="0"/>
    </xf>
    <xf numFmtId="0" fontId="0" fillId="5" borderId="60" xfId="0" applyFill="1" applyBorder="1" applyAlignment="1" applyProtection="1">
      <alignment horizontal="left" vertical="top" wrapText="1"/>
      <protection locked="0"/>
    </xf>
    <xf numFmtId="0" fontId="20" fillId="7" borderId="25" xfId="0" applyFont="1" applyFill="1" applyBorder="1" applyAlignment="1" applyProtection="1">
      <alignment horizontal="left" vertical="top" wrapText="1" readingOrder="1"/>
      <protection locked="0"/>
    </xf>
    <xf numFmtId="0" fontId="20" fillId="5" borderId="25" xfId="0" applyFont="1" applyFill="1" applyBorder="1" applyAlignment="1" applyProtection="1">
      <alignment horizontal="left" vertical="top" wrapText="1" readingOrder="1"/>
      <protection locked="0"/>
    </xf>
    <xf numFmtId="167" fontId="20" fillId="5" borderId="25" xfId="0" applyNumberFormat="1" applyFont="1" applyFill="1" applyBorder="1" applyAlignment="1" applyProtection="1">
      <alignment horizontal="left" vertical="top" wrapText="1" readingOrder="1"/>
      <protection locked="0"/>
    </xf>
    <xf numFmtId="0" fontId="0" fillId="0" borderId="25" xfId="0" applyBorder="1"/>
    <xf numFmtId="167" fontId="0" fillId="0" borderId="25" xfId="0" applyNumberFormat="1" applyBorder="1"/>
    <xf numFmtId="14" fontId="0" fillId="0" borderId="25" xfId="0" applyNumberFormat="1" applyBorder="1"/>
    <xf numFmtId="166" fontId="0" fillId="0" borderId="25" xfId="4" applyNumberFormat="1" applyFont="1" applyBorder="1"/>
    <xf numFmtId="0" fontId="11" fillId="0" borderId="0" xfId="0" applyFont="1" applyBorder="1" applyAlignment="1">
      <alignment horizontal="right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textRotation="90" wrapText="1"/>
    </xf>
    <xf numFmtId="0" fontId="3" fillId="0" borderId="2" xfId="0" applyFont="1" applyBorder="1" applyAlignment="1">
      <alignment horizontal="center" vertical="top" textRotation="90" wrapText="1"/>
    </xf>
    <xf numFmtId="0" fontId="3" fillId="0" borderId="21" xfId="0" applyFont="1" applyBorder="1" applyAlignment="1">
      <alignment horizontal="left" textRotation="90" wrapText="1"/>
    </xf>
    <xf numFmtId="0" fontId="3" fillId="0" borderId="2" xfId="0" applyFont="1" applyBorder="1" applyAlignment="1">
      <alignment horizontal="left" textRotation="90" wrapText="1"/>
    </xf>
    <xf numFmtId="0" fontId="2" fillId="0" borderId="11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5" fillId="0" borderId="46" xfId="0" applyFont="1" applyBorder="1" applyAlignment="1">
      <alignment horizontal="center" wrapText="1"/>
    </xf>
    <xf numFmtId="0" fontId="15" fillId="0" borderId="49" xfId="0" applyFont="1" applyBorder="1" applyAlignment="1">
      <alignment horizontal="center" wrapText="1"/>
    </xf>
    <xf numFmtId="0" fontId="15" fillId="0" borderId="47" xfId="0" applyFont="1" applyBorder="1" applyAlignment="1">
      <alignment horizontal="center" wrapText="1"/>
    </xf>
    <xf numFmtId="0" fontId="15" fillId="0" borderId="50" xfId="0" applyFont="1" applyBorder="1" applyAlignment="1">
      <alignment horizontal="center" wrapText="1"/>
    </xf>
    <xf numFmtId="0" fontId="15" fillId="0" borderId="45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47" xfId="0" applyFont="1" applyBorder="1" applyAlignment="1">
      <alignment horizontal="center" vertical="top" wrapText="1"/>
    </xf>
    <xf numFmtId="0" fontId="15" fillId="0" borderId="48" xfId="0" applyFont="1" applyBorder="1" applyAlignment="1">
      <alignment horizontal="center" vertical="top" wrapText="1"/>
    </xf>
    <xf numFmtId="0" fontId="15" fillId="0" borderId="49" xfId="0" applyFont="1" applyBorder="1" applyAlignment="1">
      <alignment horizontal="center" vertical="top" wrapText="1"/>
    </xf>
    <xf numFmtId="0" fontId="15" fillId="0" borderId="5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0" fontId="18" fillId="0" borderId="46" xfId="0" applyFont="1" applyBorder="1"/>
    <xf numFmtId="0" fontId="18" fillId="0" borderId="0" xfId="0" applyFont="1" applyBorder="1"/>
    <xf numFmtId="0" fontId="18" fillId="0" borderId="49" xfId="0" applyFont="1" applyBorder="1"/>
    <xf numFmtId="0" fontId="15" fillId="0" borderId="46" xfId="0" applyFont="1" applyBorder="1"/>
    <xf numFmtId="0" fontId="15" fillId="0" borderId="0" xfId="0" applyFont="1" applyBorder="1"/>
    <xf numFmtId="0" fontId="15" fillId="0" borderId="49" xfId="0" applyFont="1" applyBorder="1"/>
    <xf numFmtId="10" fontId="3" fillId="0" borderId="30" xfId="2" applyNumberFormat="1" applyFont="1" applyBorder="1"/>
    <xf numFmtId="10" fontId="3" fillId="0" borderId="31" xfId="2" applyNumberFormat="1" applyFont="1" applyBorder="1"/>
    <xf numFmtId="0" fontId="3" fillId="5" borderId="11" xfId="0" applyFont="1" applyFill="1" applyBorder="1" applyAlignment="1">
      <alignment horizontal="left" wrapText="1"/>
    </xf>
    <xf numFmtId="0" fontId="3" fillId="5" borderId="12" xfId="0" applyFont="1" applyFill="1" applyBorder="1" applyAlignment="1">
      <alignment horizontal="left" wrapText="1"/>
    </xf>
    <xf numFmtId="0" fontId="3" fillId="5" borderId="6" xfId="0" applyFont="1" applyFill="1" applyBorder="1" applyAlignment="1">
      <alignment horizontal="left" wrapText="1"/>
    </xf>
    <xf numFmtId="0" fontId="4" fillId="3" borderId="16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43" fontId="4" fillId="0" borderId="25" xfId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3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3" fillId="0" borderId="25" xfId="0" applyFont="1" applyBorder="1" applyAlignment="1">
      <alignment wrapText="1"/>
    </xf>
    <xf numFmtId="0" fontId="3" fillId="0" borderId="0" xfId="0" applyFont="1"/>
    <xf numFmtId="0" fontId="4" fillId="3" borderId="0" xfId="0" applyFont="1" applyFill="1"/>
    <xf numFmtId="0" fontId="3" fillId="0" borderId="10" xfId="0" applyFont="1" applyBorder="1"/>
    <xf numFmtId="0" fontId="5" fillId="0" borderId="12" xfId="0" applyFont="1" applyBorder="1"/>
    <xf numFmtId="0" fontId="5" fillId="0" borderId="6" xfId="0" applyFont="1" applyBorder="1"/>
    <xf numFmtId="0" fontId="4" fillId="2" borderId="1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5" borderId="25" xfId="0" applyFont="1" applyFill="1" applyBorder="1" applyAlignment="1">
      <alignment wrapText="1"/>
    </xf>
    <xf numFmtId="0" fontId="3" fillId="5" borderId="33" xfId="0" applyFont="1" applyFill="1" applyBorder="1" applyAlignment="1">
      <alignment horizontal="left" wrapText="1"/>
    </xf>
    <xf numFmtId="0" fontId="3" fillId="5" borderId="36" xfId="0" applyFont="1" applyFill="1" applyBorder="1" applyAlignment="1">
      <alignment horizontal="left" wrapText="1"/>
    </xf>
    <xf numFmtId="0" fontId="3" fillId="5" borderId="37" xfId="0" applyFont="1" applyFill="1" applyBorder="1" applyAlignment="1">
      <alignment horizontal="left" wrapText="1"/>
    </xf>
    <xf numFmtId="0" fontId="3" fillId="5" borderId="19" xfId="0" applyFont="1" applyFill="1" applyBorder="1" applyAlignment="1">
      <alignment wrapText="1"/>
    </xf>
    <xf numFmtId="0" fontId="3" fillId="5" borderId="9" xfId="0" applyFont="1" applyFill="1" applyBorder="1" applyAlignment="1">
      <alignment wrapText="1"/>
    </xf>
    <xf numFmtId="0" fontId="3" fillId="5" borderId="15" xfId="0" applyFont="1" applyFill="1" applyBorder="1" applyAlignment="1">
      <alignment wrapText="1"/>
    </xf>
    <xf numFmtId="0" fontId="3" fillId="5" borderId="11" xfId="0" applyFont="1" applyFill="1" applyBorder="1" applyAlignment="1">
      <alignment horizontal="center" wrapText="1"/>
    </xf>
    <xf numFmtId="0" fontId="3" fillId="5" borderId="12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4" fillId="3" borderId="32" xfId="0" applyFont="1" applyFill="1" applyBorder="1" applyAlignment="1">
      <alignment horizontal="center" wrapText="1"/>
    </xf>
    <xf numFmtId="0" fontId="4" fillId="3" borderId="10" xfId="0" applyFont="1" applyFill="1" applyBorder="1"/>
    <xf numFmtId="0" fontId="4" fillId="3" borderId="1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1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wrapText="1"/>
    </xf>
    <xf numFmtId="0" fontId="20" fillId="5" borderId="59" xfId="0" applyFont="1" applyFill="1" applyBorder="1" applyAlignment="1" applyProtection="1">
      <alignment horizontal="left" vertical="top" wrapText="1" readingOrder="1"/>
      <protection locked="0"/>
    </xf>
    <xf numFmtId="0" fontId="0" fillId="5" borderId="60" xfId="0" applyFill="1" applyBorder="1" applyAlignment="1" applyProtection="1">
      <alignment vertical="top" wrapText="1"/>
      <protection locked="0"/>
    </xf>
    <xf numFmtId="167" fontId="20" fillId="5" borderId="59" xfId="0" applyNumberFormat="1" applyFont="1" applyFill="1" applyBorder="1" applyAlignment="1" applyProtection="1">
      <alignment horizontal="left" vertical="top" wrapText="1" readingOrder="1"/>
      <protection locked="0"/>
    </xf>
    <xf numFmtId="0" fontId="20" fillId="7" borderId="59" xfId="0" applyFont="1" applyFill="1" applyBorder="1" applyAlignment="1" applyProtection="1">
      <alignment horizontal="left" vertical="top" wrapText="1" readingOrder="1"/>
      <protection locked="0"/>
    </xf>
    <xf numFmtId="167" fontId="20" fillId="7" borderId="59" xfId="0" applyNumberFormat="1" applyFont="1" applyFill="1" applyBorder="1" applyAlignment="1" applyProtection="1">
      <alignment horizontal="left" vertical="top" wrapText="1" readingOrder="1"/>
      <protection locked="0"/>
    </xf>
    <xf numFmtId="0" fontId="21" fillId="5" borderId="0" xfId="0" applyFont="1" applyFill="1" applyAlignment="1" applyProtection="1">
      <alignment horizontal="left" wrapText="1" readingOrder="1"/>
      <protection locked="0"/>
    </xf>
    <xf numFmtId="0" fontId="0" fillId="5" borderId="0" xfId="0" applyFill="1"/>
    <xf numFmtId="0" fontId="0" fillId="5" borderId="60" xfId="0" applyFill="1" applyBorder="1" applyAlignment="1" applyProtection="1">
      <alignment horizontal="left" vertical="top" wrapText="1" readingOrder="1"/>
      <protection locked="0"/>
    </xf>
    <xf numFmtId="0" fontId="20" fillId="5" borderId="54" xfId="0" applyFont="1" applyFill="1" applyBorder="1" applyAlignment="1" applyProtection="1">
      <alignment horizontal="center" vertical="top" wrapText="1" readingOrder="1"/>
      <protection locked="0"/>
    </xf>
    <xf numFmtId="0" fontId="20" fillId="5" borderId="0" xfId="0" applyFont="1" applyFill="1" applyBorder="1" applyAlignment="1" applyProtection="1">
      <alignment horizontal="center" vertical="top" wrapText="1" readingOrder="1"/>
      <protection locked="0"/>
    </xf>
    <xf numFmtId="0" fontId="20" fillId="5" borderId="59" xfId="0" applyFont="1" applyFill="1" applyBorder="1" applyAlignment="1" applyProtection="1">
      <alignment horizontal="right" vertical="top" wrapText="1" readingOrder="1"/>
      <protection locked="0"/>
    </xf>
    <xf numFmtId="0" fontId="0" fillId="5" borderId="60" xfId="0" applyFill="1" applyBorder="1" applyAlignment="1" applyProtection="1">
      <alignment horizontal="right" vertical="top" wrapText="1" readingOrder="1"/>
      <protection locked="0"/>
    </xf>
    <xf numFmtId="0" fontId="22" fillId="5" borderId="54" xfId="0" applyFont="1" applyFill="1" applyBorder="1" applyAlignment="1" applyProtection="1">
      <alignment horizontal="center" vertical="top" wrapText="1" readingOrder="1"/>
      <protection locked="0"/>
    </xf>
    <xf numFmtId="0" fontId="22" fillId="5" borderId="0" xfId="0" applyFont="1" applyFill="1" applyBorder="1" applyAlignment="1" applyProtection="1">
      <alignment horizontal="center" vertical="top" wrapText="1" readingOrder="1"/>
      <protection locked="0"/>
    </xf>
    <xf numFmtId="0" fontId="20" fillId="5" borderId="61" xfId="0" applyFont="1" applyFill="1" applyBorder="1" applyAlignment="1" applyProtection="1">
      <alignment horizontal="left" vertical="top" wrapText="1" readingOrder="1"/>
      <protection locked="0"/>
    </xf>
    <xf numFmtId="0" fontId="20" fillId="5" borderId="60" xfId="0" applyFont="1" applyFill="1" applyBorder="1" applyAlignment="1" applyProtection="1">
      <alignment horizontal="left" vertical="top" wrapText="1" readingOrder="1"/>
      <protection locked="0"/>
    </xf>
    <xf numFmtId="0" fontId="21" fillId="0" borderId="54" xfId="0" applyFont="1" applyBorder="1" applyAlignment="1" applyProtection="1">
      <alignment horizontal="center" vertical="top" wrapText="1" readingOrder="1"/>
      <protection locked="0"/>
    </xf>
    <xf numFmtId="0" fontId="21" fillId="0" borderId="0" xfId="0" applyFont="1" applyBorder="1" applyAlignment="1" applyProtection="1">
      <alignment horizontal="center" vertical="top" wrapText="1" readingOrder="1"/>
      <protection locked="0"/>
    </xf>
    <xf numFmtId="0" fontId="20" fillId="7" borderId="61" xfId="0" applyFont="1" applyFill="1" applyBorder="1" applyAlignment="1" applyProtection="1">
      <alignment horizontal="center" vertical="top" wrapText="1" readingOrder="1"/>
      <protection locked="0"/>
    </xf>
    <xf numFmtId="0" fontId="20" fillId="7" borderId="60" xfId="0" applyFont="1" applyFill="1" applyBorder="1" applyAlignment="1" applyProtection="1">
      <alignment horizontal="center" vertical="top" wrapText="1" readingOrder="1"/>
      <protection locked="0"/>
    </xf>
    <xf numFmtId="0" fontId="21" fillId="5" borderId="0" xfId="0" applyFont="1" applyFill="1" applyBorder="1" applyAlignment="1" applyProtection="1">
      <alignment horizontal="center" wrapText="1" readingOrder="1"/>
      <protection locked="0"/>
    </xf>
    <xf numFmtId="0" fontId="20" fillId="0" borderId="25" xfId="0" applyFont="1" applyBorder="1" applyAlignment="1" applyProtection="1">
      <alignment horizontal="left" vertical="top" wrapText="1" readingOrder="1"/>
      <protection locked="0"/>
    </xf>
    <xf numFmtId="0" fontId="0" fillId="0" borderId="25" xfId="0" applyBorder="1" applyAlignment="1" applyProtection="1">
      <alignment vertical="top" wrapText="1"/>
      <protection locked="0"/>
    </xf>
    <xf numFmtId="167" fontId="20" fillId="0" borderId="25" xfId="0" applyNumberFormat="1" applyFont="1" applyBorder="1" applyAlignment="1" applyProtection="1">
      <alignment horizontal="left" vertical="top" wrapText="1" readingOrder="1"/>
      <protection locked="0"/>
    </xf>
    <xf numFmtId="0" fontId="20" fillId="0" borderId="25" xfId="0" applyFont="1" applyBorder="1" applyAlignment="1" applyProtection="1">
      <alignment horizontal="left" vertical="top" wrapText="1" readingOrder="1"/>
      <protection locked="0"/>
    </xf>
  </cellXfs>
  <cellStyles count="5">
    <cellStyle name="Comma" xfId="1" builtinId="3"/>
    <cellStyle name="Comma [0]" xfId="4" builtinId="6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9" workbookViewId="0">
      <selection activeCell="E12" sqref="E12"/>
    </sheetView>
  </sheetViews>
  <sheetFormatPr defaultRowHeight="15.75" x14ac:dyDescent="0.25"/>
  <cols>
    <col min="1" max="1" width="8.85546875" style="43" customWidth="1"/>
    <col min="2" max="2" width="25.140625" style="43" customWidth="1"/>
    <col min="3" max="4" width="22.7109375" style="43" customWidth="1"/>
    <col min="5" max="5" width="20.7109375" style="43" customWidth="1"/>
    <col min="6" max="6" width="23.85546875" style="43" customWidth="1"/>
    <col min="7" max="7" width="22.85546875" style="43" customWidth="1"/>
    <col min="8" max="8" width="20.85546875" style="43" customWidth="1"/>
    <col min="9" max="9" width="9.140625" style="43"/>
    <col min="10" max="10" width="15.42578125" style="43" bestFit="1" customWidth="1"/>
    <col min="11" max="16384" width="9.140625" style="43"/>
  </cols>
  <sheetData>
    <row r="1" spans="1:10" x14ac:dyDescent="0.25">
      <c r="A1" s="1" t="s">
        <v>0</v>
      </c>
      <c r="B1" s="66"/>
      <c r="C1" s="66"/>
      <c r="D1" s="66"/>
      <c r="E1" s="66"/>
      <c r="F1" s="66"/>
      <c r="G1" s="66"/>
      <c r="H1" s="66"/>
    </row>
    <row r="2" spans="1:10" x14ac:dyDescent="0.25">
      <c r="A2" s="1" t="s">
        <v>1</v>
      </c>
      <c r="B2" s="66"/>
      <c r="C2" s="66"/>
      <c r="D2" s="66"/>
      <c r="E2" s="66"/>
      <c r="F2" s="66"/>
      <c r="G2" s="66"/>
      <c r="H2" s="66"/>
    </row>
    <row r="3" spans="1:10" ht="16.5" thickBot="1" x14ac:dyDescent="0.3">
      <c r="A3" s="1" t="s">
        <v>2</v>
      </c>
      <c r="B3" s="66"/>
      <c r="C3" s="66"/>
      <c r="D3" s="66"/>
      <c r="E3" s="66"/>
      <c r="F3" s="66"/>
      <c r="G3" s="66"/>
      <c r="H3" s="66"/>
    </row>
    <row r="4" spans="1:10" ht="48" thickBot="1" x14ac:dyDescent="0.3">
      <c r="A4" s="29" t="s">
        <v>3</v>
      </c>
      <c r="B4" s="44" t="s">
        <v>4</v>
      </c>
      <c r="C4" s="209" t="s">
        <v>5</v>
      </c>
      <c r="D4" s="210"/>
      <c r="E4" s="211" t="s">
        <v>6</v>
      </c>
      <c r="F4" s="212"/>
      <c r="G4" s="53"/>
      <c r="H4" s="66"/>
    </row>
    <row r="5" spans="1:10" ht="30.75" customHeight="1" thickBot="1" x14ac:dyDescent="0.3">
      <c r="A5" s="213" t="s">
        <v>7</v>
      </c>
      <c r="B5" s="214"/>
      <c r="C5" s="214"/>
      <c r="D5" s="214"/>
      <c r="E5" s="214"/>
      <c r="F5" s="214"/>
      <c r="G5" s="214"/>
      <c r="H5" s="66"/>
    </row>
    <row r="6" spans="1:10" x14ac:dyDescent="0.25">
      <c r="A6" s="66"/>
      <c r="B6" s="66"/>
      <c r="C6" s="66"/>
      <c r="D6" s="66"/>
      <c r="E6" s="66"/>
      <c r="F6" s="66"/>
      <c r="G6" s="66"/>
      <c r="H6" s="66"/>
    </row>
    <row r="7" spans="1:10" x14ac:dyDescent="0.25">
      <c r="A7" s="66"/>
      <c r="B7" s="66"/>
      <c r="C7" s="66"/>
      <c r="D7" s="66"/>
      <c r="E7" s="66"/>
      <c r="F7" s="66"/>
      <c r="G7" s="66"/>
      <c r="H7" s="66"/>
    </row>
    <row r="8" spans="1:10" x14ac:dyDescent="0.25">
      <c r="A8" s="66"/>
      <c r="B8" s="66"/>
      <c r="C8" s="66"/>
      <c r="D8" s="66"/>
      <c r="E8" s="66"/>
      <c r="F8" s="66"/>
      <c r="G8" s="66"/>
      <c r="H8" s="66"/>
    </row>
    <row r="9" spans="1:10" ht="18.75" x14ac:dyDescent="0.3">
      <c r="A9" s="42" t="s">
        <v>8</v>
      </c>
      <c r="B9" s="66"/>
      <c r="C9" s="66"/>
      <c r="D9" s="66"/>
      <c r="E9" s="66"/>
      <c r="F9" s="66"/>
      <c r="G9" s="66"/>
      <c r="H9" s="66"/>
    </row>
    <row r="10" spans="1:10" ht="19.5" thickBot="1" x14ac:dyDescent="0.35">
      <c r="A10" s="42" t="s">
        <v>9</v>
      </c>
      <c r="B10" s="66"/>
      <c r="C10" s="66"/>
      <c r="D10" s="66"/>
      <c r="E10" s="66"/>
      <c r="F10" s="66"/>
      <c r="G10" s="66"/>
      <c r="H10" s="66"/>
    </row>
    <row r="11" spans="1:10" ht="19.5" customHeight="1" thickBot="1" x14ac:dyDescent="0.3">
      <c r="A11" s="215" t="s">
        <v>3</v>
      </c>
      <c r="B11" s="217" t="s">
        <v>4</v>
      </c>
      <c r="C11" s="219" t="s">
        <v>63</v>
      </c>
      <c r="D11" s="220"/>
      <c r="E11" s="221" t="s">
        <v>62</v>
      </c>
      <c r="F11" s="222"/>
      <c r="G11" s="222"/>
      <c r="H11" s="223"/>
    </row>
    <row r="12" spans="1:10" ht="146.25" customHeight="1" thickBot="1" x14ac:dyDescent="0.3">
      <c r="A12" s="216"/>
      <c r="B12" s="218"/>
      <c r="C12" s="60" t="s">
        <v>57</v>
      </c>
      <c r="D12" s="54" t="s">
        <v>152</v>
      </c>
      <c r="E12" s="69" t="s">
        <v>56</v>
      </c>
      <c r="F12" s="60" t="s">
        <v>68</v>
      </c>
      <c r="G12" s="55" t="s">
        <v>153</v>
      </c>
      <c r="H12" s="70" t="s">
        <v>50</v>
      </c>
    </row>
    <row r="13" spans="1:10" ht="16.5" thickBot="1" x14ac:dyDescent="0.3">
      <c r="A13" s="34">
        <v>1</v>
      </c>
      <c r="B13" s="47">
        <v>2</v>
      </c>
      <c r="C13" s="35"/>
      <c r="D13" s="2">
        <v>5</v>
      </c>
      <c r="E13" s="2">
        <v>6</v>
      </c>
      <c r="F13" s="35"/>
      <c r="G13" s="47"/>
      <c r="H13" s="2">
        <v>10</v>
      </c>
    </row>
    <row r="14" spans="1:10" ht="36" customHeight="1" thickBot="1" x14ac:dyDescent="0.3">
      <c r="A14" s="34">
        <v>11000</v>
      </c>
      <c r="B14" s="47" t="s">
        <v>11</v>
      </c>
      <c r="C14" s="93">
        <f>3735672.39+2245632.85+856143.1</f>
        <v>6837448.3399999999</v>
      </c>
      <c r="D14" s="71">
        <v>5069924.9400000004</v>
      </c>
      <c r="E14" s="45">
        <f>D14/C14*100</f>
        <v>74.149371050312027</v>
      </c>
      <c r="F14" s="45">
        <f>3610000+2542428.42+920001.18+63851.55</f>
        <v>7136281.1499999994</v>
      </c>
      <c r="G14" s="96">
        <f>2554389.35+1691087.36+636408.93+27389.42</f>
        <v>4909275.0599999996</v>
      </c>
      <c r="H14" s="46">
        <f t="shared" ref="H14:H19" si="0">G14/F14</f>
        <v>0.6879318452861124</v>
      </c>
      <c r="J14" s="63"/>
    </row>
    <row r="15" spans="1:10" ht="36" customHeight="1" thickBot="1" x14ac:dyDescent="0.3">
      <c r="A15" s="34">
        <v>13000</v>
      </c>
      <c r="B15" s="35" t="s">
        <v>12</v>
      </c>
      <c r="C15" s="93">
        <f>1025000+1042892+145000</f>
        <v>2212892</v>
      </c>
      <c r="D15" s="45">
        <v>956685.29</v>
      </c>
      <c r="E15" s="45">
        <f t="shared" ref="E15:E19" si="1">D15/C15*100</f>
        <v>43.232353409023126</v>
      </c>
      <c r="F15" s="45">
        <f>891000+1191000+130000+17600</f>
        <v>2229600</v>
      </c>
      <c r="G15" s="45">
        <f>399994.89+547547.96+61923.77+1059</f>
        <v>1010525.62</v>
      </c>
      <c r="H15" s="46">
        <f t="shared" si="0"/>
        <v>0.45323179942590597</v>
      </c>
      <c r="J15" s="63"/>
    </row>
    <row r="16" spans="1:10" ht="36" customHeight="1" thickBot="1" x14ac:dyDescent="0.3">
      <c r="A16" s="34">
        <v>13200</v>
      </c>
      <c r="B16" s="35" t="s">
        <v>13</v>
      </c>
      <c r="C16" s="93">
        <v>197911.04000000001</v>
      </c>
      <c r="D16" s="45">
        <v>138959.09</v>
      </c>
      <c r="E16" s="45">
        <f t="shared" si="1"/>
        <v>70.212904747506755</v>
      </c>
      <c r="F16" s="45">
        <f>241000+9700</f>
        <v>250700</v>
      </c>
      <c r="G16" s="45">
        <v>136806.72</v>
      </c>
      <c r="H16" s="46">
        <f t="shared" si="0"/>
        <v>0.54569892301555645</v>
      </c>
    </row>
    <row r="17" spans="1:10" ht="36" customHeight="1" thickBot="1" x14ac:dyDescent="0.3">
      <c r="A17" s="34">
        <v>21000</v>
      </c>
      <c r="B17" s="47" t="s">
        <v>14</v>
      </c>
      <c r="C17" s="93">
        <v>128312.6</v>
      </c>
      <c r="D17" s="45">
        <v>100245.24</v>
      </c>
      <c r="E17" s="45">
        <f t="shared" si="1"/>
        <v>78.125795907806406</v>
      </c>
      <c r="F17" s="45">
        <v>140000</v>
      </c>
      <c r="G17" s="45">
        <v>103360.17</v>
      </c>
      <c r="H17" s="46">
        <f t="shared" si="0"/>
        <v>0.73828692857142852</v>
      </c>
      <c r="J17" s="72"/>
    </row>
    <row r="18" spans="1:10" ht="36" customHeight="1" thickBot="1" x14ac:dyDescent="0.3">
      <c r="A18" s="34">
        <v>30000</v>
      </c>
      <c r="B18" s="35" t="s">
        <v>15</v>
      </c>
      <c r="C18" s="93">
        <v>195800</v>
      </c>
      <c r="D18" s="45">
        <v>23220</v>
      </c>
      <c r="E18" s="45">
        <f t="shared" si="1"/>
        <v>11.859039836567927</v>
      </c>
      <c r="F18" s="45">
        <v>1490000</v>
      </c>
      <c r="G18" s="45">
        <v>61361.18</v>
      </c>
      <c r="H18" s="46">
        <f t="shared" si="0"/>
        <v>4.1182000000000003E-2</v>
      </c>
      <c r="J18" s="63"/>
    </row>
    <row r="19" spans="1:10" ht="36" customHeight="1" thickBot="1" x14ac:dyDescent="0.3">
      <c r="A19" s="34"/>
      <c r="B19" s="35" t="s">
        <v>16</v>
      </c>
      <c r="C19" s="52">
        <f>SUM(C14:C18)</f>
        <v>9572363.9799999986</v>
      </c>
      <c r="D19" s="52">
        <f>SUM(D14:D18)</f>
        <v>6289034.5600000005</v>
      </c>
      <c r="E19" s="45">
        <f t="shared" si="1"/>
        <v>65.699910420664992</v>
      </c>
      <c r="F19" s="52">
        <f>SUM(F14:F18)</f>
        <v>11246581.149999999</v>
      </c>
      <c r="G19" s="52">
        <f>SUM(G14:G18)</f>
        <v>6221328.7499999991</v>
      </c>
      <c r="H19" s="165">
        <f t="shared" si="0"/>
        <v>0.55317510868625175</v>
      </c>
    </row>
    <row r="22" spans="1:10" x14ac:dyDescent="0.25">
      <c r="F22" s="84"/>
      <c r="H22" s="72"/>
    </row>
    <row r="23" spans="1:10" x14ac:dyDescent="0.25">
      <c r="F23" s="84"/>
      <c r="H23" s="72"/>
    </row>
    <row r="24" spans="1:10" x14ac:dyDescent="0.25">
      <c r="F24" s="84"/>
      <c r="H24" s="72"/>
    </row>
    <row r="25" spans="1:10" x14ac:dyDescent="0.25">
      <c r="F25" s="84"/>
      <c r="H25" s="72"/>
    </row>
    <row r="26" spans="1:10" x14ac:dyDescent="0.25">
      <c r="F26" s="84"/>
      <c r="H26" s="72"/>
    </row>
    <row r="27" spans="1:10" x14ac:dyDescent="0.25">
      <c r="F27" s="84"/>
    </row>
    <row r="28" spans="1:10" x14ac:dyDescent="0.25">
      <c r="F28" s="84"/>
    </row>
    <row r="29" spans="1:10" x14ac:dyDescent="0.25">
      <c r="F29" s="84"/>
      <c r="H29" s="83"/>
      <c r="I29" s="208"/>
      <c r="J29" s="208"/>
    </row>
    <row r="30" spans="1:10" x14ac:dyDescent="0.25">
      <c r="F30" s="85"/>
      <c r="H30" s="83"/>
      <c r="I30" s="208"/>
      <c r="J30" s="208"/>
    </row>
    <row r="31" spans="1:10" x14ac:dyDescent="0.25">
      <c r="F31" s="86"/>
      <c r="H31" s="83"/>
      <c r="I31" s="208"/>
      <c r="J31" s="208"/>
    </row>
    <row r="32" spans="1:10" x14ac:dyDescent="0.25">
      <c r="F32" s="72"/>
    </row>
  </sheetData>
  <mergeCells count="9">
    <mergeCell ref="I29:I31"/>
    <mergeCell ref="J29:J31"/>
    <mergeCell ref="C4:D4"/>
    <mergeCell ref="E4:F4"/>
    <mergeCell ref="A5:G5"/>
    <mergeCell ref="A11:A12"/>
    <mergeCell ref="B11:B12"/>
    <mergeCell ref="C11:D11"/>
    <mergeCell ref="E11:H11"/>
  </mergeCells>
  <pageMargins left="0.7" right="0.7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topLeftCell="A7" workbookViewId="0">
      <selection activeCell="E108" sqref="E108"/>
    </sheetView>
  </sheetViews>
  <sheetFormatPr defaultRowHeight="18.75" x14ac:dyDescent="0.3"/>
  <cols>
    <col min="1" max="1" width="8.5703125" style="97" customWidth="1"/>
    <col min="2" max="2" width="51.140625" style="97" customWidth="1"/>
    <col min="3" max="3" width="23.5703125" style="97" customWidth="1"/>
    <col min="4" max="4" width="18.140625" style="97" customWidth="1"/>
    <col min="5" max="5" width="16.7109375" style="97" customWidth="1"/>
    <col min="6" max="6" width="29.140625" style="97" customWidth="1"/>
    <col min="7" max="7" width="26.28515625" style="97" customWidth="1"/>
    <col min="8" max="8" width="19.28515625" style="97" customWidth="1"/>
    <col min="12" max="12" width="13.5703125" style="97" bestFit="1" customWidth="1"/>
    <col min="13" max="13" width="9.140625" style="97"/>
    <col min="14" max="14" width="12.7109375" style="97" bestFit="1" customWidth="1"/>
    <col min="15" max="15" width="13.5703125" style="97" customWidth="1"/>
    <col min="16" max="16" width="9.140625" style="97"/>
    <col min="17" max="17" width="10.28515625" style="97" bestFit="1" customWidth="1"/>
    <col min="18" max="16384" width="9.140625" style="97"/>
  </cols>
  <sheetData>
    <row r="1" spans="1:17" x14ac:dyDescent="0.3">
      <c r="A1" s="42" t="s">
        <v>12</v>
      </c>
    </row>
    <row r="2" spans="1:17" ht="19.5" thickBot="1" x14ac:dyDescent="0.35">
      <c r="A2" s="42" t="s">
        <v>71</v>
      </c>
    </row>
    <row r="3" spans="1:17" ht="19.5" thickBot="1" x14ac:dyDescent="0.35">
      <c r="A3" s="98"/>
      <c r="B3" s="99"/>
      <c r="C3" s="99"/>
      <c r="D3" s="99"/>
      <c r="E3" s="99"/>
      <c r="F3" s="100"/>
      <c r="G3" s="100"/>
      <c r="H3" s="100"/>
    </row>
    <row r="4" spans="1:17" ht="37.5" x14ac:dyDescent="0.3">
      <c r="A4" s="101">
        <v>13000</v>
      </c>
      <c r="B4" s="102" t="s">
        <v>72</v>
      </c>
      <c r="C4" s="102" t="s">
        <v>150</v>
      </c>
      <c r="D4" s="104" t="s">
        <v>155</v>
      </c>
      <c r="E4" s="103" t="s">
        <v>10</v>
      </c>
      <c r="F4" s="104" t="s">
        <v>158</v>
      </c>
      <c r="G4" s="104" t="s">
        <v>155</v>
      </c>
      <c r="H4" s="104" t="s">
        <v>10</v>
      </c>
    </row>
    <row r="5" spans="1:17" ht="34.5" customHeight="1" x14ac:dyDescent="0.3">
      <c r="A5" s="104">
        <v>13100</v>
      </c>
      <c r="B5" s="104" t="s">
        <v>73</v>
      </c>
      <c r="C5" s="105">
        <f>C6+C7+C8+C9+C10</f>
        <v>826330</v>
      </c>
      <c r="D5" s="106">
        <f>D10+D9+D8+D7+D6</f>
        <v>441446.57999999996</v>
      </c>
      <c r="E5" s="163">
        <f>D5/C5</f>
        <v>0.53422552733169548</v>
      </c>
      <c r="F5" s="105">
        <f>F6+F7+F8+F9+F10</f>
        <v>815500</v>
      </c>
      <c r="G5" s="106">
        <f>G6+G7+G8+G9+G10</f>
        <v>348834.39</v>
      </c>
      <c r="H5" s="107">
        <f t="shared" ref="H5:H10" si="0">G5/F5</f>
        <v>0.4277552299202943</v>
      </c>
      <c r="N5" s="142"/>
    </row>
    <row r="6" spans="1:17" x14ac:dyDescent="0.3">
      <c r="A6" s="108">
        <v>13130</v>
      </c>
      <c r="B6" s="108" t="s">
        <v>74</v>
      </c>
      <c r="C6" s="109">
        <v>21000</v>
      </c>
      <c r="D6" s="110">
        <f>82.6+981.6+150+980+451.15</f>
        <v>2645.35</v>
      </c>
      <c r="E6" s="163">
        <f t="shared" ref="E6:E10" si="1">D6/C6</f>
        <v>0.12596904761904762</v>
      </c>
      <c r="F6" s="144">
        <v>32000</v>
      </c>
      <c r="G6" s="110">
        <v>970</v>
      </c>
      <c r="H6" s="107">
        <f t="shared" si="0"/>
        <v>3.0312499999999999E-2</v>
      </c>
      <c r="J6" s="153"/>
      <c r="K6" s="153"/>
      <c r="L6" s="154"/>
      <c r="M6" s="154"/>
      <c r="N6" s="145"/>
      <c r="O6" s="145"/>
    </row>
    <row r="7" spans="1:17" x14ac:dyDescent="0.3">
      <c r="A7" s="108">
        <v>13140</v>
      </c>
      <c r="B7" s="108" t="s">
        <v>75</v>
      </c>
      <c r="C7" s="109">
        <v>250000</v>
      </c>
      <c r="D7" s="110">
        <f>73859.65+32339.76+24861.31</f>
        <v>131060.71999999999</v>
      </c>
      <c r="E7" s="163">
        <f t="shared" si="1"/>
        <v>0.52424287999999997</v>
      </c>
      <c r="F7" s="144">
        <v>254000</v>
      </c>
      <c r="G7" s="110">
        <v>120741.95</v>
      </c>
      <c r="H7" s="107">
        <f t="shared" si="0"/>
        <v>0.47536200787401572</v>
      </c>
      <c r="J7" s="153"/>
      <c r="K7" s="153"/>
      <c r="L7" s="154"/>
      <c r="M7" s="154"/>
      <c r="N7" s="145"/>
      <c r="O7" s="145"/>
    </row>
    <row r="8" spans="1:17" x14ac:dyDescent="0.3">
      <c r="A8" s="108">
        <v>13141</v>
      </c>
      <c r="B8" s="155" t="s">
        <v>76</v>
      </c>
      <c r="C8" s="109">
        <v>285000</v>
      </c>
      <c r="D8" s="111">
        <f>84706.66+57269.55+18149.37</f>
        <v>160125.58000000002</v>
      </c>
      <c r="E8" s="163">
        <f t="shared" si="1"/>
        <v>0.56184414035087726</v>
      </c>
      <c r="F8" s="144">
        <v>254500</v>
      </c>
      <c r="G8" s="110">
        <v>110132.17</v>
      </c>
      <c r="H8" s="107">
        <f t="shared" si="0"/>
        <v>0.43273937131630646</v>
      </c>
      <c r="J8" s="153"/>
      <c r="K8" s="153"/>
      <c r="L8" s="154"/>
      <c r="M8" s="154"/>
      <c r="N8" s="145"/>
      <c r="O8" s="145"/>
    </row>
    <row r="9" spans="1:17" x14ac:dyDescent="0.3">
      <c r="A9" s="108">
        <v>13142</v>
      </c>
      <c r="B9" s="155" t="s">
        <v>77</v>
      </c>
      <c r="C9" s="109">
        <v>200330</v>
      </c>
      <c r="D9" s="110">
        <f>71600.54+36364.49+20906.86</f>
        <v>128871.89</v>
      </c>
      <c r="E9" s="163">
        <f t="shared" si="1"/>
        <v>0.64329800828632755</v>
      </c>
      <c r="F9" s="144">
        <v>200000</v>
      </c>
      <c r="G9" s="110">
        <v>96536.9</v>
      </c>
      <c r="H9" s="107">
        <f t="shared" si="0"/>
        <v>0.48268449999999996</v>
      </c>
      <c r="J9" s="153"/>
      <c r="K9" s="153"/>
      <c r="L9" s="154"/>
      <c r="M9" s="154"/>
      <c r="N9" s="145"/>
      <c r="O9" s="145"/>
    </row>
    <row r="10" spans="1:17" x14ac:dyDescent="0.3">
      <c r="A10" s="108">
        <v>13143</v>
      </c>
      <c r="B10" s="155" t="s">
        <v>78</v>
      </c>
      <c r="C10" s="109">
        <v>70000</v>
      </c>
      <c r="D10" s="110">
        <f>11583+6221.83+938.21</f>
        <v>18743.04</v>
      </c>
      <c r="E10" s="163">
        <f t="shared" si="1"/>
        <v>0.26775771428571432</v>
      </c>
      <c r="F10" s="144">
        <v>75000</v>
      </c>
      <c r="G10" s="110">
        <v>20453.37</v>
      </c>
      <c r="H10" s="107">
        <f t="shared" si="0"/>
        <v>0.2727116</v>
      </c>
      <c r="J10" s="153"/>
      <c r="K10" s="153"/>
      <c r="L10" s="154"/>
      <c r="M10" s="154"/>
      <c r="N10" s="145"/>
      <c r="O10" s="145"/>
    </row>
    <row r="11" spans="1:17" x14ac:dyDescent="0.3">
      <c r="A11" s="228"/>
      <c r="B11" s="229"/>
      <c r="C11" s="229"/>
      <c r="D11" s="229"/>
      <c r="E11" s="229"/>
      <c r="F11" s="229"/>
      <c r="G11" s="229"/>
      <c r="H11" s="230"/>
      <c r="J11" s="153"/>
      <c r="K11" s="153"/>
      <c r="L11" s="154"/>
      <c r="M11" s="154"/>
      <c r="N11" s="145"/>
      <c r="O11" s="145"/>
    </row>
    <row r="12" spans="1:17" x14ac:dyDescent="0.3">
      <c r="A12" s="231"/>
      <c r="B12" s="232"/>
      <c r="C12" s="232"/>
      <c r="D12" s="232"/>
      <c r="E12" s="232"/>
      <c r="F12" s="232"/>
      <c r="G12" s="232"/>
      <c r="H12" s="233"/>
      <c r="J12" s="153"/>
      <c r="K12" s="153"/>
      <c r="L12" s="154"/>
      <c r="M12" s="154"/>
      <c r="N12" s="145"/>
      <c r="O12" s="145"/>
    </row>
    <row r="13" spans="1:17" ht="37.5" customHeight="1" x14ac:dyDescent="0.3">
      <c r="A13" s="104">
        <v>13200</v>
      </c>
      <c r="B13" s="104" t="s">
        <v>79</v>
      </c>
      <c r="C13" s="112">
        <f>C14+C15+C16+C17+C18</f>
        <v>197911.03999999998</v>
      </c>
      <c r="D13" s="106">
        <f>D14+D15+D16+D17+D18</f>
        <v>138959.09000000003</v>
      </c>
      <c r="E13" s="170">
        <f>D13/C13</f>
        <v>0.70212904747506777</v>
      </c>
      <c r="F13" s="112">
        <f>F14+F15+F16+F17+F18</f>
        <v>250700</v>
      </c>
      <c r="G13" s="106">
        <f>G14+G15+G16+G17+G18</f>
        <v>136806.72</v>
      </c>
      <c r="H13" s="107">
        <f t="shared" ref="H13" si="2">G13/F13</f>
        <v>0.54569892301555645</v>
      </c>
      <c r="N13" s="145"/>
      <c r="O13" s="145"/>
      <c r="Q13" s="142"/>
    </row>
    <row r="14" spans="1:17" ht="24" customHeight="1" x14ac:dyDescent="0.3">
      <c r="A14" s="108"/>
      <c r="B14" s="108" t="s">
        <v>80</v>
      </c>
      <c r="C14" s="109">
        <v>79911.039999999994</v>
      </c>
      <c r="D14" s="110">
        <v>58636.38</v>
      </c>
      <c r="E14" s="163">
        <f t="shared" ref="E14:E18" si="3">D14/C14</f>
        <v>0.73377070302176017</v>
      </c>
      <c r="F14" s="109">
        <v>109100</v>
      </c>
      <c r="G14" s="110">
        <v>54959</v>
      </c>
      <c r="H14" s="107">
        <f>D14/F14</f>
        <v>0.53745536205316224</v>
      </c>
      <c r="O14" s="145"/>
    </row>
    <row r="15" spans="1:17" ht="24" customHeight="1" x14ac:dyDescent="0.3">
      <c r="A15" s="108"/>
      <c r="B15" s="108" t="s">
        <v>81</v>
      </c>
      <c r="C15" s="109">
        <v>13000</v>
      </c>
      <c r="D15" s="110">
        <v>8862.42</v>
      </c>
      <c r="E15" s="163">
        <f t="shared" si="3"/>
        <v>0.68172461538461537</v>
      </c>
      <c r="F15" s="109">
        <v>17300</v>
      </c>
      <c r="G15" s="110">
        <v>5582.99</v>
      </c>
      <c r="H15" s="107">
        <f>D15/F15</f>
        <v>0.512278612716763</v>
      </c>
      <c r="O15" s="145"/>
    </row>
    <row r="16" spans="1:17" ht="24" customHeight="1" x14ac:dyDescent="0.3">
      <c r="A16" s="108"/>
      <c r="B16" s="108" t="s">
        <v>82</v>
      </c>
      <c r="C16" s="109">
        <v>5000</v>
      </c>
      <c r="D16" s="110">
        <v>2898.44</v>
      </c>
      <c r="E16" s="163">
        <f t="shared" si="3"/>
        <v>0.57968799999999998</v>
      </c>
      <c r="F16" s="109">
        <v>7060</v>
      </c>
      <c r="G16" s="110">
        <v>2612.73</v>
      </c>
      <c r="H16" s="107">
        <f>D16/F16</f>
        <v>0.41054390934844193</v>
      </c>
    </row>
    <row r="17" spans="1:14" x14ac:dyDescent="0.3">
      <c r="A17" s="108"/>
      <c r="B17" s="108" t="s">
        <v>83</v>
      </c>
      <c r="C17" s="109">
        <v>60000</v>
      </c>
      <c r="D17" s="110">
        <v>44623.74</v>
      </c>
      <c r="E17" s="163">
        <f t="shared" si="3"/>
        <v>0.74372899999999997</v>
      </c>
      <c r="F17" s="109">
        <v>80000</v>
      </c>
      <c r="G17" s="110">
        <v>53936.95</v>
      </c>
      <c r="H17" s="107">
        <f>D17/F17</f>
        <v>0.55779674999999995</v>
      </c>
    </row>
    <row r="18" spans="1:14" x14ac:dyDescent="0.3">
      <c r="A18" s="108"/>
      <c r="B18" s="108" t="s">
        <v>84</v>
      </c>
      <c r="C18" s="109">
        <v>40000</v>
      </c>
      <c r="D18" s="110">
        <v>23938.11</v>
      </c>
      <c r="E18" s="163">
        <f t="shared" si="3"/>
        <v>0.59845274999999998</v>
      </c>
      <c r="F18" s="109">
        <v>37240</v>
      </c>
      <c r="G18" s="110">
        <v>19715.05</v>
      </c>
      <c r="H18" s="107">
        <f>D18/F18</f>
        <v>0.64280639097744363</v>
      </c>
      <c r="N18" s="142"/>
    </row>
    <row r="19" spans="1:14" x14ac:dyDescent="0.3">
      <c r="C19" s="113"/>
      <c r="D19" s="114"/>
      <c r="E19" s="163"/>
      <c r="F19" s="114"/>
      <c r="G19" s="114"/>
      <c r="H19" s="114"/>
    </row>
    <row r="20" spans="1:14" x14ac:dyDescent="0.3">
      <c r="C20" s="115"/>
      <c r="D20" s="116"/>
      <c r="E20" s="163"/>
      <c r="F20" s="116"/>
      <c r="G20" s="116"/>
      <c r="H20" s="116"/>
    </row>
    <row r="21" spans="1:14" x14ac:dyDescent="0.3">
      <c r="A21" s="104">
        <v>13300</v>
      </c>
      <c r="B21" s="104" t="s">
        <v>85</v>
      </c>
      <c r="C21" s="112">
        <f>C22+C23+C24</f>
        <v>112600</v>
      </c>
      <c r="D21" s="106">
        <f>D22+D23</f>
        <v>48197.61</v>
      </c>
      <c r="E21" s="170">
        <f>D21/C21</f>
        <v>0.42804271758436946</v>
      </c>
      <c r="F21" s="112">
        <f>F22+F23+F24</f>
        <v>98500</v>
      </c>
      <c r="G21" s="167">
        <f>G22+G23+G24+G25</f>
        <v>50436.43</v>
      </c>
      <c r="H21" s="107">
        <f>G21/F21</f>
        <v>0.51204497461928933</v>
      </c>
      <c r="N21" s="142"/>
    </row>
    <row r="22" spans="1:14" x14ac:dyDescent="0.3">
      <c r="A22" s="108">
        <v>13310</v>
      </c>
      <c r="B22" s="108" t="s">
        <v>86</v>
      </c>
      <c r="C22" s="109">
        <v>1600</v>
      </c>
      <c r="D22" s="110">
        <v>910</v>
      </c>
      <c r="E22" s="163">
        <f t="shared" ref="E22:E24" si="4">D22/C22</f>
        <v>0.56874999999999998</v>
      </c>
      <c r="F22" s="109">
        <v>1900</v>
      </c>
      <c r="G22" s="167">
        <v>650</v>
      </c>
      <c r="H22" s="107">
        <f t="shared" ref="H22:H24" si="5">G22/F22</f>
        <v>0.34210526315789475</v>
      </c>
    </row>
    <row r="23" spans="1:14" x14ac:dyDescent="0.3">
      <c r="A23" s="108">
        <v>13320</v>
      </c>
      <c r="B23" s="108" t="s">
        <v>87</v>
      </c>
      <c r="C23" s="109">
        <v>110000</v>
      </c>
      <c r="D23" s="110">
        <f>29259.61+13628+4400</f>
        <v>47287.61</v>
      </c>
      <c r="E23" s="163">
        <f t="shared" si="4"/>
        <v>0.42988736363636365</v>
      </c>
      <c r="F23" s="109">
        <v>95600</v>
      </c>
      <c r="G23" s="167">
        <v>49729.43</v>
      </c>
      <c r="H23" s="107">
        <f t="shared" si="5"/>
        <v>0.52018232217573224</v>
      </c>
    </row>
    <row r="24" spans="1:14" x14ac:dyDescent="0.3">
      <c r="A24" s="108">
        <v>13330</v>
      </c>
      <c r="B24" s="108" t="s">
        <v>88</v>
      </c>
      <c r="C24" s="109">
        <v>1000</v>
      </c>
      <c r="D24" s="110">
        <v>0</v>
      </c>
      <c r="E24" s="163">
        <f t="shared" si="4"/>
        <v>0</v>
      </c>
      <c r="F24" s="109">
        <v>1000</v>
      </c>
      <c r="G24" s="167">
        <v>57</v>
      </c>
      <c r="H24" s="107">
        <f t="shared" si="5"/>
        <v>5.7000000000000002E-2</v>
      </c>
    </row>
    <row r="25" spans="1:14" x14ac:dyDescent="0.3">
      <c r="A25" s="108">
        <v>13340</v>
      </c>
      <c r="B25" s="108" t="s">
        <v>89</v>
      </c>
      <c r="C25" s="109">
        <v>0</v>
      </c>
      <c r="D25" s="109">
        <v>0</v>
      </c>
      <c r="E25" s="163">
        <v>0</v>
      </c>
      <c r="F25" s="109"/>
      <c r="G25" s="168">
        <v>0</v>
      </c>
      <c r="H25" s="108"/>
    </row>
    <row r="26" spans="1:14" x14ac:dyDescent="0.3">
      <c r="A26" s="118"/>
      <c r="B26" s="229"/>
      <c r="C26" s="229"/>
      <c r="D26" s="229"/>
      <c r="E26" s="229"/>
      <c r="F26" s="229"/>
      <c r="G26" s="118"/>
      <c r="H26" s="118"/>
    </row>
    <row r="27" spans="1:14" x14ac:dyDescent="0.3">
      <c r="B27" s="232"/>
      <c r="C27" s="232"/>
      <c r="D27" s="232"/>
      <c r="E27" s="232"/>
      <c r="F27" s="234"/>
    </row>
    <row r="28" spans="1:14" x14ac:dyDescent="0.3">
      <c r="A28" s="104">
        <v>13400</v>
      </c>
      <c r="B28" s="104" t="s">
        <v>90</v>
      </c>
      <c r="C28" s="112">
        <f>C29+C32+C33+C34+C35</f>
        <v>190000</v>
      </c>
      <c r="D28" s="105">
        <f>D29+D32+D34</f>
        <v>26815.79</v>
      </c>
      <c r="E28" s="170">
        <f>D28/C28</f>
        <v>0.14113573684210526</v>
      </c>
      <c r="F28" s="112">
        <f>F29+F32+F33+F34+F35</f>
        <v>239600</v>
      </c>
      <c r="G28" s="166">
        <f>G29+G30+G31+G32+G33+G34+G35+G36</f>
        <v>85801.19</v>
      </c>
      <c r="H28" s="107">
        <f>D28/F28</f>
        <v>0.11191898998330552</v>
      </c>
      <c r="N28" s="142"/>
    </row>
    <row r="29" spans="1:14" x14ac:dyDescent="0.3">
      <c r="A29" s="108">
        <v>13410</v>
      </c>
      <c r="B29" s="108" t="s">
        <v>91</v>
      </c>
      <c r="C29" s="109">
        <v>15000</v>
      </c>
      <c r="D29" s="109">
        <f>5315+1381.86</f>
        <v>6696.86</v>
      </c>
      <c r="E29" s="163">
        <f t="shared" ref="E29:E35" si="6">D29/C29</f>
        <v>0.44645733333333332</v>
      </c>
      <c r="F29" s="109">
        <v>32000</v>
      </c>
      <c r="G29" s="117"/>
      <c r="H29" s="107">
        <f t="shared" ref="H29" si="7">D29/F29</f>
        <v>0.209276875</v>
      </c>
    </row>
    <row r="30" spans="1:14" x14ac:dyDescent="0.3">
      <c r="A30" s="108">
        <v>13420</v>
      </c>
      <c r="B30" s="108" t="s">
        <v>92</v>
      </c>
      <c r="C30" s="109">
        <v>0</v>
      </c>
      <c r="D30" s="109"/>
      <c r="E30" s="163">
        <v>0</v>
      </c>
      <c r="F30" s="109"/>
      <c r="G30" s="117"/>
      <c r="H30" s="107"/>
    </row>
    <row r="31" spans="1:14" x14ac:dyDescent="0.3">
      <c r="A31" s="108">
        <v>13430</v>
      </c>
      <c r="B31" s="108" t="s">
        <v>93</v>
      </c>
      <c r="C31" s="109"/>
      <c r="D31" s="109"/>
      <c r="E31" s="163">
        <v>0</v>
      </c>
      <c r="F31" s="109"/>
      <c r="G31" s="117"/>
      <c r="H31" s="107"/>
    </row>
    <row r="32" spans="1:14" ht="37.5" x14ac:dyDescent="0.3">
      <c r="A32" s="108">
        <v>13440</v>
      </c>
      <c r="B32" s="108" t="s">
        <v>94</v>
      </c>
      <c r="C32" s="109">
        <v>40000</v>
      </c>
      <c r="D32" s="109"/>
      <c r="E32" s="163">
        <f t="shared" si="6"/>
        <v>0</v>
      </c>
      <c r="F32" s="109">
        <v>50000</v>
      </c>
      <c r="G32" s="110">
        <v>3474</v>
      </c>
      <c r="H32" s="107">
        <f>G32/F32</f>
        <v>6.948E-2</v>
      </c>
    </row>
    <row r="33" spans="1:14" x14ac:dyDescent="0.3">
      <c r="A33" s="108">
        <v>13450</v>
      </c>
      <c r="B33" s="108" t="s">
        <v>95</v>
      </c>
      <c r="C33" s="109">
        <v>30000</v>
      </c>
      <c r="D33" s="109"/>
      <c r="E33" s="163">
        <f t="shared" si="6"/>
        <v>0</v>
      </c>
      <c r="F33" s="109">
        <v>15100</v>
      </c>
      <c r="G33" s="110"/>
      <c r="H33" s="107"/>
    </row>
    <row r="34" spans="1:14" x14ac:dyDescent="0.3">
      <c r="A34" s="108">
        <v>13460</v>
      </c>
      <c r="B34" s="108" t="s">
        <v>96</v>
      </c>
      <c r="C34" s="109">
        <v>100000</v>
      </c>
      <c r="D34" s="109">
        <f>4423.63+14421.84+1273.46</f>
        <v>20118.93</v>
      </c>
      <c r="E34" s="163">
        <f t="shared" si="6"/>
        <v>0.20118930000000002</v>
      </c>
      <c r="F34" s="109">
        <v>132500</v>
      </c>
      <c r="G34" s="110">
        <v>82327.19</v>
      </c>
      <c r="H34" s="107">
        <f>G34/F34</f>
        <v>0.62133728301886793</v>
      </c>
    </row>
    <row r="35" spans="1:14" x14ac:dyDescent="0.3">
      <c r="A35" s="108">
        <v>13470</v>
      </c>
      <c r="B35" s="108" t="s">
        <v>97</v>
      </c>
      <c r="C35" s="109">
        <v>5000</v>
      </c>
      <c r="D35" s="109">
        <v>0</v>
      </c>
      <c r="E35" s="163">
        <f t="shared" si="6"/>
        <v>0</v>
      </c>
      <c r="F35" s="109">
        <v>10000</v>
      </c>
      <c r="G35" s="109"/>
      <c r="H35" s="107"/>
    </row>
    <row r="36" spans="1:14" x14ac:dyDescent="0.3">
      <c r="A36" s="108">
        <v>13780</v>
      </c>
      <c r="B36" s="108" t="s">
        <v>98</v>
      </c>
      <c r="C36" s="110"/>
      <c r="D36" s="109">
        <v>0</v>
      </c>
      <c r="E36" s="163">
        <v>0</v>
      </c>
      <c r="F36" s="109">
        <v>0</v>
      </c>
      <c r="G36" s="109"/>
      <c r="H36" s="109">
        <v>0</v>
      </c>
    </row>
    <row r="37" spans="1:14" x14ac:dyDescent="0.3">
      <c r="A37" s="118"/>
      <c r="B37" s="229"/>
      <c r="C37" s="229"/>
      <c r="D37" s="229"/>
      <c r="E37" s="230"/>
      <c r="F37" s="118"/>
      <c r="G37" s="118"/>
      <c r="H37" s="118"/>
    </row>
    <row r="38" spans="1:14" x14ac:dyDescent="0.3">
      <c r="B38" s="232"/>
      <c r="C38" s="232"/>
      <c r="D38" s="232"/>
      <c r="E38" s="233"/>
    </row>
    <row r="39" spans="1:14" ht="56.25" x14ac:dyDescent="0.3">
      <c r="A39" s="119">
        <v>1350</v>
      </c>
      <c r="B39" s="120" t="s">
        <v>99</v>
      </c>
      <c r="C39" s="121">
        <f>C40+C42+C48</f>
        <v>260000</v>
      </c>
      <c r="D39" s="106">
        <f>D42+D48</f>
        <v>32033.86</v>
      </c>
      <c r="E39" s="163">
        <f>D39/C39</f>
        <v>0.12320715384615386</v>
      </c>
      <c r="F39" s="121">
        <f>F40+F42+F48</f>
        <v>153900</v>
      </c>
      <c r="G39" s="110">
        <f>G42+G48</f>
        <v>74223.7</v>
      </c>
      <c r="H39" s="161">
        <f>G39/F39</f>
        <v>0.48228525016244311</v>
      </c>
      <c r="N39" s="142"/>
    </row>
    <row r="40" spans="1:14" x14ac:dyDescent="0.3">
      <c r="A40" s="122">
        <v>13501</v>
      </c>
      <c r="B40" s="123" t="s">
        <v>100</v>
      </c>
      <c r="C40" s="124">
        <v>20000</v>
      </c>
      <c r="D40" s="110">
        <v>0</v>
      </c>
      <c r="E40" s="163">
        <f t="shared" ref="E40:E48" si="8">D40/C40</f>
        <v>0</v>
      </c>
      <c r="F40" s="124">
        <v>15000</v>
      </c>
      <c r="G40" s="110">
        <v>0</v>
      </c>
      <c r="H40" s="121">
        <f t="shared" ref="H40" si="9">G40/F40*100</f>
        <v>0</v>
      </c>
    </row>
    <row r="41" spans="1:14" x14ac:dyDescent="0.3">
      <c r="A41" s="122">
        <v>13502</v>
      </c>
      <c r="B41" s="123" t="s">
        <v>101</v>
      </c>
      <c r="C41" s="124">
        <v>0</v>
      </c>
      <c r="D41" s="110">
        <v>0</v>
      </c>
      <c r="E41" s="163">
        <v>0</v>
      </c>
      <c r="F41" s="124"/>
      <c r="G41" s="110"/>
      <c r="H41" s="121">
        <v>0</v>
      </c>
    </row>
    <row r="42" spans="1:14" x14ac:dyDescent="0.3">
      <c r="A42" s="122">
        <v>13503</v>
      </c>
      <c r="B42" s="123" t="s">
        <v>102</v>
      </c>
      <c r="C42" s="124">
        <v>180000</v>
      </c>
      <c r="D42" s="110">
        <v>8154.91</v>
      </c>
      <c r="E42" s="163">
        <f t="shared" si="8"/>
        <v>4.5305055555555557E-2</v>
      </c>
      <c r="F42" s="149">
        <v>113000</v>
      </c>
      <c r="G42" s="110">
        <v>69496.899999999994</v>
      </c>
      <c r="H42" s="161">
        <f>G42/F42</f>
        <v>0.61501681415929199</v>
      </c>
    </row>
    <row r="43" spans="1:14" ht="37.5" x14ac:dyDescent="0.3">
      <c r="A43" s="122">
        <v>13504</v>
      </c>
      <c r="B43" s="123" t="s">
        <v>103</v>
      </c>
      <c r="C43" s="124"/>
      <c r="D43" s="126"/>
      <c r="E43" s="163"/>
      <c r="F43" s="124"/>
      <c r="G43" s="117"/>
      <c r="H43" s="126">
        <v>0</v>
      </c>
    </row>
    <row r="44" spans="1:14" x14ac:dyDescent="0.3">
      <c r="A44" s="122">
        <v>13505</v>
      </c>
      <c r="B44" s="123" t="s">
        <v>104</v>
      </c>
      <c r="C44" s="124"/>
      <c r="D44" s="126"/>
      <c r="E44" s="163"/>
      <c r="F44" s="124"/>
      <c r="G44" s="117"/>
      <c r="H44" s="126">
        <v>0</v>
      </c>
    </row>
    <row r="45" spans="1:14" ht="37.5" x14ac:dyDescent="0.3">
      <c r="A45" s="122">
        <v>13506</v>
      </c>
      <c r="B45" s="123" t="s">
        <v>105</v>
      </c>
      <c r="C45" s="124"/>
      <c r="D45" s="126"/>
      <c r="E45" s="163"/>
      <c r="F45" s="124"/>
      <c r="G45" s="117"/>
      <c r="H45" s="126">
        <v>0</v>
      </c>
    </row>
    <row r="46" spans="1:14" ht="37.5" x14ac:dyDescent="0.3">
      <c r="A46" s="122">
        <v>13507</v>
      </c>
      <c r="B46" s="123" t="s">
        <v>106</v>
      </c>
      <c r="C46" s="124"/>
      <c r="D46" s="126"/>
      <c r="E46" s="163"/>
      <c r="F46" s="124"/>
      <c r="G46" s="117"/>
      <c r="H46" s="126">
        <v>0</v>
      </c>
    </row>
    <row r="47" spans="1:14" x14ac:dyDescent="0.3">
      <c r="A47" s="122">
        <v>13508</v>
      </c>
      <c r="B47" s="123" t="s">
        <v>107</v>
      </c>
      <c r="C47" s="124"/>
      <c r="D47" s="126"/>
      <c r="E47" s="163"/>
      <c r="F47" s="124"/>
      <c r="G47" s="117"/>
      <c r="H47" s="126">
        <v>0</v>
      </c>
    </row>
    <row r="48" spans="1:14" x14ac:dyDescent="0.3">
      <c r="A48" s="122">
        <v>13509</v>
      </c>
      <c r="B48" s="123" t="s">
        <v>108</v>
      </c>
      <c r="C48" s="124">
        <v>60000</v>
      </c>
      <c r="D48" s="110">
        <v>23878.95</v>
      </c>
      <c r="E48" s="163">
        <f t="shared" si="8"/>
        <v>0.39798250000000002</v>
      </c>
      <c r="F48" s="124">
        <v>25900</v>
      </c>
      <c r="G48" s="117">
        <v>4726.8</v>
      </c>
      <c r="H48" s="161">
        <f>G48/F48</f>
        <v>0.1825019305019305</v>
      </c>
    </row>
    <row r="49" spans="1:14" x14ac:dyDescent="0.3">
      <c r="A49" s="127"/>
      <c r="B49" s="224"/>
      <c r="C49" s="224"/>
      <c r="D49" s="224"/>
      <c r="E49" s="224"/>
      <c r="F49" s="235"/>
      <c r="G49" s="128"/>
      <c r="H49" s="128"/>
    </row>
    <row r="50" spans="1:14" x14ac:dyDescent="0.3">
      <c r="B50" s="225"/>
      <c r="C50" s="225"/>
      <c r="D50" s="225"/>
      <c r="E50" s="225"/>
      <c r="F50" s="225"/>
    </row>
    <row r="51" spans="1:14" ht="37.5" x14ac:dyDescent="0.3">
      <c r="A51" s="119">
        <v>1360</v>
      </c>
      <c r="B51" s="120" t="s">
        <v>109</v>
      </c>
      <c r="C51" s="121">
        <f>C52+C54</f>
        <v>170000</v>
      </c>
      <c r="D51" s="121">
        <f>D52+D54</f>
        <v>52243.28</v>
      </c>
      <c r="E51" s="163">
        <f>D51/C51</f>
        <v>0.30731341176470589</v>
      </c>
      <c r="F51" s="121">
        <f>F52+F54</f>
        <v>142900</v>
      </c>
      <c r="G51" s="121">
        <f>G52+G54</f>
        <v>45798.080000000002</v>
      </c>
      <c r="H51" s="161">
        <f>G51/F51</f>
        <v>0.32049041287613717</v>
      </c>
      <c r="N51" s="142"/>
    </row>
    <row r="52" spans="1:14" x14ac:dyDescent="0.3">
      <c r="A52" s="122">
        <v>13610</v>
      </c>
      <c r="B52" s="123" t="s">
        <v>110</v>
      </c>
      <c r="C52" s="124">
        <v>120000</v>
      </c>
      <c r="D52" s="126">
        <v>50355.28</v>
      </c>
      <c r="E52" s="163">
        <f t="shared" ref="E52:E54" si="10">D52/C52</f>
        <v>0.4196273333333333</v>
      </c>
      <c r="F52" s="124">
        <v>96900</v>
      </c>
      <c r="G52" s="126">
        <v>40113.58</v>
      </c>
      <c r="H52" s="161">
        <f>G52/F52</f>
        <v>0.4139688338493292</v>
      </c>
    </row>
    <row r="53" spans="1:14" x14ac:dyDescent="0.3">
      <c r="A53" s="122">
        <v>13650</v>
      </c>
      <c r="B53" s="123" t="s">
        <v>111</v>
      </c>
      <c r="C53" s="124">
        <v>0</v>
      </c>
      <c r="D53" s="126"/>
      <c r="E53" s="163"/>
      <c r="F53" s="124"/>
      <c r="G53" s="126"/>
      <c r="H53" s="121"/>
    </row>
    <row r="54" spans="1:14" x14ac:dyDescent="0.3">
      <c r="A54" s="122">
        <v>13660</v>
      </c>
      <c r="B54" s="123" t="s">
        <v>112</v>
      </c>
      <c r="C54" s="124">
        <v>50000</v>
      </c>
      <c r="D54" s="126">
        <v>1888</v>
      </c>
      <c r="E54" s="163">
        <f t="shared" si="10"/>
        <v>3.7760000000000002E-2</v>
      </c>
      <c r="F54" s="124">
        <v>46000</v>
      </c>
      <c r="G54" s="126">
        <v>5684.5</v>
      </c>
      <c r="H54" s="161">
        <f>G54/F54</f>
        <v>0.12357608695652174</v>
      </c>
    </row>
    <row r="55" spans="1:14" x14ac:dyDescent="0.3">
      <c r="A55" s="122">
        <v>13670</v>
      </c>
      <c r="B55" s="123" t="s">
        <v>113</v>
      </c>
      <c r="C55" s="124">
        <v>0</v>
      </c>
      <c r="D55" s="126"/>
      <c r="E55" s="163"/>
      <c r="F55" s="124">
        <v>0</v>
      </c>
      <c r="G55" s="129"/>
      <c r="H55" s="121"/>
    </row>
    <row r="56" spans="1:14" x14ac:dyDescent="0.3">
      <c r="A56" s="122">
        <v>13680</v>
      </c>
      <c r="B56" s="123" t="s">
        <v>114</v>
      </c>
      <c r="C56" s="124">
        <v>0</v>
      </c>
      <c r="D56" s="126">
        <v>0</v>
      </c>
      <c r="E56" s="163"/>
      <c r="F56" s="124">
        <v>0</v>
      </c>
      <c r="G56" s="129"/>
      <c r="H56" s="121"/>
    </row>
    <row r="57" spans="1:14" x14ac:dyDescent="0.3">
      <c r="A57" s="236"/>
      <c r="B57" s="224"/>
      <c r="C57" s="224"/>
      <c r="D57" s="224"/>
      <c r="E57" s="224"/>
      <c r="F57" s="224"/>
      <c r="G57" s="239"/>
      <c r="H57" s="239"/>
    </row>
    <row r="58" spans="1:14" x14ac:dyDescent="0.3">
      <c r="A58" s="237"/>
      <c r="B58" s="235"/>
      <c r="C58" s="235"/>
      <c r="D58" s="235"/>
      <c r="E58" s="235"/>
      <c r="F58" s="235"/>
      <c r="G58" s="240"/>
      <c r="H58" s="240"/>
    </row>
    <row r="59" spans="1:14" x14ac:dyDescent="0.3">
      <c r="A59" s="238"/>
      <c r="B59" s="225"/>
      <c r="C59" s="225"/>
      <c r="D59" s="225"/>
      <c r="E59" s="225"/>
      <c r="F59" s="225"/>
      <c r="G59" s="241"/>
      <c r="H59" s="241"/>
    </row>
    <row r="60" spans="1:14" ht="37.5" x14ac:dyDescent="0.3">
      <c r="A60" s="119">
        <v>1370</v>
      </c>
      <c r="B60" s="120" t="s">
        <v>115</v>
      </c>
      <c r="C60" s="121">
        <f>C62+C67+C68</f>
        <v>85000</v>
      </c>
      <c r="D60" s="130">
        <f>D68</f>
        <v>34006.65</v>
      </c>
      <c r="E60" s="161">
        <f>D60/C60</f>
        <v>0.40007823529411768</v>
      </c>
      <c r="F60" s="121">
        <f>F62+F67+F68</f>
        <v>92800</v>
      </c>
      <c r="G60" s="130">
        <f>G68</f>
        <v>42352.33</v>
      </c>
      <c r="H60" s="162">
        <f>G60/F60</f>
        <v>0.45638286637931036</v>
      </c>
      <c r="N60" s="142"/>
    </row>
    <row r="61" spans="1:14" x14ac:dyDescent="0.3">
      <c r="A61" s="122">
        <v>13710</v>
      </c>
      <c r="B61" s="123" t="s">
        <v>116</v>
      </c>
      <c r="C61" s="124">
        <v>0</v>
      </c>
      <c r="D61" s="129"/>
      <c r="E61" s="161"/>
      <c r="F61" s="124">
        <v>0</v>
      </c>
      <c r="G61" s="133"/>
      <c r="H61" s="121"/>
    </row>
    <row r="62" spans="1:14" x14ac:dyDescent="0.3">
      <c r="A62" s="122">
        <v>13720</v>
      </c>
      <c r="B62" s="123" t="s">
        <v>117</v>
      </c>
      <c r="C62" s="124">
        <v>12000</v>
      </c>
      <c r="D62" s="126"/>
      <c r="E62" s="161"/>
      <c r="F62" s="124">
        <v>15000</v>
      </c>
      <c r="G62" s="146"/>
      <c r="H62" s="121"/>
    </row>
    <row r="63" spans="1:14" x14ac:dyDescent="0.3">
      <c r="A63" s="122">
        <v>13730</v>
      </c>
      <c r="B63" s="123" t="s">
        <v>118</v>
      </c>
      <c r="C63" s="124">
        <v>0</v>
      </c>
      <c r="D63" s="126"/>
      <c r="E63" s="161"/>
      <c r="F63" s="124"/>
      <c r="G63" s="146"/>
      <c r="H63" s="121"/>
    </row>
    <row r="64" spans="1:14" x14ac:dyDescent="0.3">
      <c r="A64" s="122">
        <v>13740</v>
      </c>
      <c r="B64" s="123" t="s">
        <v>119</v>
      </c>
      <c r="C64" s="124"/>
      <c r="D64" s="126"/>
      <c r="E64" s="161"/>
      <c r="F64" s="124"/>
      <c r="G64" s="146"/>
      <c r="H64" s="121"/>
    </row>
    <row r="65" spans="1:14" x14ac:dyDescent="0.3">
      <c r="A65" s="122">
        <v>13750</v>
      </c>
      <c r="B65" s="123" t="s">
        <v>120</v>
      </c>
      <c r="C65" s="124"/>
      <c r="D65" s="126"/>
      <c r="E65" s="161"/>
      <c r="F65" s="124"/>
      <c r="G65" s="146"/>
      <c r="H65" s="121"/>
    </row>
    <row r="66" spans="1:14" x14ac:dyDescent="0.3">
      <c r="A66" s="122">
        <v>13760</v>
      </c>
      <c r="B66" s="123" t="s">
        <v>121</v>
      </c>
      <c r="C66" s="124"/>
      <c r="D66" s="126"/>
      <c r="E66" s="161"/>
      <c r="F66" s="124"/>
      <c r="G66" s="146"/>
      <c r="H66" s="121"/>
    </row>
    <row r="67" spans="1:14" x14ac:dyDescent="0.3">
      <c r="A67" s="122">
        <v>13770</v>
      </c>
      <c r="B67" s="123" t="s">
        <v>122</v>
      </c>
      <c r="C67" s="124">
        <v>10000</v>
      </c>
      <c r="D67" s="126"/>
      <c r="E67" s="161"/>
      <c r="F67" s="124">
        <v>10000</v>
      </c>
      <c r="G67" s="146"/>
      <c r="H67" s="121">
        <f t="shared" ref="H67" si="11">G67/F67*100</f>
        <v>0</v>
      </c>
    </row>
    <row r="68" spans="1:14" x14ac:dyDescent="0.3">
      <c r="A68" s="122">
        <v>13780</v>
      </c>
      <c r="B68" s="123" t="s">
        <v>123</v>
      </c>
      <c r="C68" s="124">
        <v>63000</v>
      </c>
      <c r="D68" s="126">
        <v>34006.65</v>
      </c>
      <c r="E68" s="161">
        <f t="shared" ref="E68" si="12">D68/C68</f>
        <v>0.53978809523809523</v>
      </c>
      <c r="F68" s="124">
        <v>67800</v>
      </c>
      <c r="G68" s="146">
        <v>42352.33</v>
      </c>
      <c r="H68" s="161">
        <f>G68/F68</f>
        <v>0.62466563421828913</v>
      </c>
    </row>
    <row r="69" spans="1:14" x14ac:dyDescent="0.3">
      <c r="A69" s="127"/>
      <c r="B69" s="224"/>
      <c r="C69" s="224"/>
      <c r="D69" s="224"/>
      <c r="E69" s="224"/>
      <c r="F69" s="224"/>
      <c r="G69" s="132"/>
      <c r="H69" s="126"/>
    </row>
    <row r="70" spans="1:14" x14ac:dyDescent="0.3">
      <c r="B70" s="225"/>
      <c r="C70" s="225"/>
      <c r="D70" s="225"/>
      <c r="E70" s="225"/>
      <c r="F70" s="225"/>
      <c r="H70" s="117"/>
    </row>
    <row r="71" spans="1:14" ht="37.5" x14ac:dyDescent="0.3">
      <c r="A71" s="119">
        <v>1380</v>
      </c>
      <c r="B71" s="120" t="s">
        <v>124</v>
      </c>
      <c r="C71" s="111"/>
      <c r="D71" s="150">
        <v>5744.15</v>
      </c>
      <c r="E71" s="147"/>
      <c r="F71" s="150"/>
      <c r="G71" s="159"/>
      <c r="H71" s="150"/>
    </row>
    <row r="72" spans="1:14" x14ac:dyDescent="0.3">
      <c r="A72" s="122">
        <v>13810</v>
      </c>
      <c r="B72" s="123" t="s">
        <v>125</v>
      </c>
      <c r="C72" s="111"/>
      <c r="D72" s="149"/>
      <c r="E72" s="147"/>
      <c r="F72" s="149"/>
      <c r="G72" s="160">
        <v>1000</v>
      </c>
      <c r="H72" s="148"/>
      <c r="L72" s="145"/>
    </row>
    <row r="73" spans="1:14" x14ac:dyDescent="0.3">
      <c r="A73" s="122">
        <v>13820</v>
      </c>
      <c r="B73" s="123" t="s">
        <v>126</v>
      </c>
      <c r="C73" s="111"/>
      <c r="D73" s="111"/>
      <c r="E73" s="147"/>
      <c r="F73" s="149"/>
      <c r="G73" s="160">
        <v>7838.34</v>
      </c>
      <c r="H73" s="148"/>
    </row>
    <row r="74" spans="1:14" x14ac:dyDescent="0.3">
      <c r="A74" s="122">
        <v>13821</v>
      </c>
      <c r="B74" s="123" t="s">
        <v>127</v>
      </c>
      <c r="C74" s="111"/>
      <c r="D74" s="154"/>
      <c r="E74" s="147"/>
      <c r="F74" s="149"/>
      <c r="G74" s="160"/>
      <c r="H74" s="148"/>
    </row>
    <row r="75" spans="1:14" x14ac:dyDescent="0.3">
      <c r="A75" s="122">
        <v>13830</v>
      </c>
      <c r="B75" s="123" t="s">
        <v>128</v>
      </c>
      <c r="C75" s="111"/>
      <c r="D75" s="147"/>
      <c r="E75" s="147"/>
      <c r="F75" s="149"/>
      <c r="G75" s="169"/>
      <c r="H75" s="129"/>
    </row>
    <row r="76" spans="1:14" x14ac:dyDescent="0.3">
      <c r="A76" s="122">
        <v>13850</v>
      </c>
      <c r="B76" s="123" t="s">
        <v>129</v>
      </c>
      <c r="C76" s="111"/>
      <c r="D76" s="147"/>
      <c r="E76" s="147"/>
      <c r="F76" s="149"/>
      <c r="G76" s="169"/>
      <c r="H76" s="129"/>
    </row>
    <row r="77" spans="1:14" x14ac:dyDescent="0.3">
      <c r="B77" s="224"/>
      <c r="C77" s="224"/>
      <c r="D77" s="224"/>
      <c r="E77" s="226"/>
      <c r="H77" s="117"/>
    </row>
    <row r="78" spans="1:14" x14ac:dyDescent="0.3">
      <c r="A78" s="134"/>
      <c r="B78" s="225"/>
      <c r="C78" s="225"/>
      <c r="D78" s="225"/>
      <c r="E78" s="227"/>
      <c r="H78" s="117"/>
    </row>
    <row r="79" spans="1:14" ht="37.5" x14ac:dyDescent="0.3">
      <c r="A79" s="119">
        <v>1395</v>
      </c>
      <c r="B79" s="120" t="s">
        <v>130</v>
      </c>
      <c r="C79" s="121">
        <f>C80+C81+C82</f>
        <v>27862</v>
      </c>
      <c r="D79" s="130">
        <f>D80+D81+D82</f>
        <v>12170</v>
      </c>
      <c r="E79" s="163">
        <f>D79/C79</f>
        <v>0.43679563563276147</v>
      </c>
      <c r="F79" s="121">
        <f>F80+F81+F82</f>
        <v>30000</v>
      </c>
      <c r="G79" s="131">
        <f>G80+G82</f>
        <v>9762.4599999999991</v>
      </c>
      <c r="H79" s="161">
        <f>G79/F79</f>
        <v>0.32541533333333328</v>
      </c>
      <c r="N79" s="142"/>
    </row>
    <row r="80" spans="1:14" x14ac:dyDescent="0.3">
      <c r="A80" s="122">
        <v>13951</v>
      </c>
      <c r="B80" s="123" t="s">
        <v>131</v>
      </c>
      <c r="C80" s="124">
        <v>15652</v>
      </c>
      <c r="D80" s="126">
        <v>3201</v>
      </c>
      <c r="E80" s="163">
        <f t="shared" ref="E80:E98" si="13">D80/C80</f>
        <v>0.20451060567339638</v>
      </c>
      <c r="F80" s="124">
        <f>5000+16000</f>
        <v>21000</v>
      </c>
      <c r="G80" s="146">
        <f>375+428.46+50</f>
        <v>853.46</v>
      </c>
      <c r="H80" s="161">
        <f>G80/F80</f>
        <v>4.0640952380952382E-2</v>
      </c>
    </row>
    <row r="81" spans="1:14" x14ac:dyDescent="0.3">
      <c r="A81" s="122">
        <v>13952</v>
      </c>
      <c r="B81" s="123" t="s">
        <v>132</v>
      </c>
      <c r="C81" s="124">
        <v>3300</v>
      </c>
      <c r="D81" s="126">
        <v>60</v>
      </c>
      <c r="E81" s="163">
        <f t="shared" si="13"/>
        <v>1.8181818181818181E-2</v>
      </c>
      <c r="F81" s="124"/>
      <c r="G81" s="133"/>
      <c r="H81" s="161"/>
    </row>
    <row r="82" spans="1:14" x14ac:dyDescent="0.3">
      <c r="A82" s="122">
        <v>13953</v>
      </c>
      <c r="B82" s="123" t="s">
        <v>133</v>
      </c>
      <c r="C82" s="124">
        <v>8910</v>
      </c>
      <c r="D82" s="117">
        <v>8909</v>
      </c>
      <c r="E82" s="163">
        <f t="shared" si="13"/>
        <v>0.99988776655443323</v>
      </c>
      <c r="F82" s="124">
        <v>9000</v>
      </c>
      <c r="G82" s="146">
        <v>8909</v>
      </c>
      <c r="H82" s="161">
        <f>G82/F82</f>
        <v>0.98988888888888893</v>
      </c>
    </row>
    <row r="83" spans="1:14" x14ac:dyDescent="0.3">
      <c r="A83" s="122">
        <v>13918</v>
      </c>
      <c r="B83" s="135" t="s">
        <v>134</v>
      </c>
      <c r="C83" s="124">
        <v>0</v>
      </c>
      <c r="D83" s="110"/>
      <c r="E83" s="163"/>
      <c r="F83" s="124"/>
      <c r="G83" s="133"/>
      <c r="H83" s="161"/>
    </row>
    <row r="84" spans="1:14" x14ac:dyDescent="0.3">
      <c r="B84" s="136"/>
      <c r="C84" s="125"/>
      <c r="D84" s="137"/>
      <c r="E84" s="163"/>
      <c r="H84" s="161"/>
    </row>
    <row r="85" spans="1:14" x14ac:dyDescent="0.3">
      <c r="A85" s="119">
        <v>1400</v>
      </c>
      <c r="B85" s="120" t="s">
        <v>135</v>
      </c>
      <c r="C85" s="121">
        <f>C86+C87+C88+C89</f>
        <v>288000</v>
      </c>
      <c r="D85" s="106">
        <f>D86+D87+D88+D89</f>
        <v>179166.18000000002</v>
      </c>
      <c r="E85" s="163">
        <f t="shared" si="13"/>
        <v>0.62210479166666677</v>
      </c>
      <c r="F85" s="121">
        <f>F86+F87+F88+F89</f>
        <v>308885.18</v>
      </c>
      <c r="G85" s="138">
        <f>G86+G87+G88+G89</f>
        <v>184112.11000000002</v>
      </c>
      <c r="H85" s="161">
        <f t="shared" ref="H85:H108" si="14">G85/F85</f>
        <v>0.59605355621140521</v>
      </c>
      <c r="N85" s="142"/>
    </row>
    <row r="86" spans="1:14" x14ac:dyDescent="0.3">
      <c r="A86" s="122">
        <v>14010</v>
      </c>
      <c r="B86" s="123" t="s">
        <v>136</v>
      </c>
      <c r="C86" s="124">
        <v>35000</v>
      </c>
      <c r="D86" s="110">
        <v>20516.740000000002</v>
      </c>
      <c r="E86" s="163">
        <f t="shared" si="13"/>
        <v>0.58619257142857151</v>
      </c>
      <c r="F86" s="124">
        <v>29885.18</v>
      </c>
      <c r="G86" s="143">
        <v>2084.14</v>
      </c>
      <c r="H86" s="161">
        <f t="shared" si="14"/>
        <v>6.9738244842426911E-2</v>
      </c>
    </row>
    <row r="87" spans="1:14" x14ac:dyDescent="0.3">
      <c r="A87" s="122">
        <v>14020</v>
      </c>
      <c r="B87" s="123" t="s">
        <v>137</v>
      </c>
      <c r="C87" s="124">
        <v>168000</v>
      </c>
      <c r="D87" s="110">
        <v>107867.74</v>
      </c>
      <c r="E87" s="163">
        <f t="shared" si="13"/>
        <v>0.64206988095238093</v>
      </c>
      <c r="F87" s="124">
        <v>192000</v>
      </c>
      <c r="G87" s="143">
        <v>143020</v>
      </c>
      <c r="H87" s="161">
        <f t="shared" si="14"/>
        <v>0.74489583333333331</v>
      </c>
    </row>
    <row r="88" spans="1:14" x14ac:dyDescent="0.3">
      <c r="A88" s="122">
        <v>14040</v>
      </c>
      <c r="B88" s="123" t="s">
        <v>138</v>
      </c>
      <c r="C88" s="124">
        <v>45000</v>
      </c>
      <c r="D88" s="110">
        <v>26844</v>
      </c>
      <c r="E88" s="163">
        <f t="shared" si="13"/>
        <v>0.59653333333333336</v>
      </c>
      <c r="F88" s="124">
        <v>50000</v>
      </c>
      <c r="G88" s="143">
        <v>20866.98</v>
      </c>
      <c r="H88" s="161">
        <f t="shared" si="14"/>
        <v>0.41733959999999998</v>
      </c>
    </row>
    <row r="89" spans="1:14" x14ac:dyDescent="0.3">
      <c r="A89" s="122">
        <v>14050</v>
      </c>
      <c r="B89" s="123" t="s">
        <v>139</v>
      </c>
      <c r="C89" s="124">
        <v>40000</v>
      </c>
      <c r="D89" s="110">
        <v>23937.7</v>
      </c>
      <c r="E89" s="163">
        <f t="shared" si="13"/>
        <v>0.59844249999999999</v>
      </c>
      <c r="F89" s="124">
        <v>37000</v>
      </c>
      <c r="G89" s="143">
        <v>18140.990000000002</v>
      </c>
      <c r="H89" s="161">
        <f t="shared" si="14"/>
        <v>0.49029702702702704</v>
      </c>
    </row>
    <row r="90" spans="1:14" x14ac:dyDescent="0.3">
      <c r="E90" s="163"/>
      <c r="H90" s="161"/>
      <c r="N90" s="142"/>
    </row>
    <row r="91" spans="1:14" x14ac:dyDescent="0.3">
      <c r="A91" s="119">
        <v>14100</v>
      </c>
      <c r="B91" s="120" t="s">
        <v>140</v>
      </c>
      <c r="C91" s="150">
        <f>C93+C94</f>
        <v>43100</v>
      </c>
      <c r="D91" s="106">
        <f>D93+D94</f>
        <v>22626.309999999998</v>
      </c>
      <c r="E91" s="163">
        <f t="shared" si="13"/>
        <v>0.52497238979118321</v>
      </c>
      <c r="F91" s="150">
        <f>F92+F93+F94</f>
        <v>87514.82</v>
      </c>
      <c r="G91" s="151">
        <f>G92+G93+G94</f>
        <v>47727.26</v>
      </c>
      <c r="H91" s="161">
        <f t="shared" si="14"/>
        <v>0.54536203125367788</v>
      </c>
      <c r="N91" s="142"/>
    </row>
    <row r="92" spans="1:14" x14ac:dyDescent="0.3">
      <c r="A92" s="139">
        <v>14130</v>
      </c>
      <c r="B92" s="123" t="s">
        <v>149</v>
      </c>
      <c r="C92" s="149"/>
      <c r="D92" s="106"/>
      <c r="E92" s="163"/>
      <c r="F92" s="149">
        <v>894</v>
      </c>
      <c r="G92" s="151">
        <v>894</v>
      </c>
      <c r="H92" s="161">
        <f t="shared" si="14"/>
        <v>1</v>
      </c>
      <c r="N92" s="142"/>
    </row>
    <row r="93" spans="1:14" x14ac:dyDescent="0.3">
      <c r="A93" s="139">
        <v>14140</v>
      </c>
      <c r="B93" s="123" t="s">
        <v>148</v>
      </c>
      <c r="C93" s="149">
        <v>35400</v>
      </c>
      <c r="D93" s="106">
        <v>14938.8</v>
      </c>
      <c r="E93" s="163">
        <f t="shared" si="13"/>
        <v>0.42199999999999999</v>
      </c>
      <c r="F93" s="149">
        <f>85000-894</f>
        <v>84106</v>
      </c>
      <c r="G93" s="151">
        <v>44318.44</v>
      </c>
      <c r="H93" s="161">
        <f t="shared" si="14"/>
        <v>0.52693553373124391</v>
      </c>
      <c r="N93" s="142"/>
    </row>
    <row r="94" spans="1:14" x14ac:dyDescent="0.3">
      <c r="A94" s="139">
        <v>14410</v>
      </c>
      <c r="B94" s="123" t="s">
        <v>151</v>
      </c>
      <c r="C94" s="149">
        <v>7700</v>
      </c>
      <c r="D94" s="152">
        <v>7687.51</v>
      </c>
      <c r="E94" s="163">
        <f t="shared" si="13"/>
        <v>0.99837792207792209</v>
      </c>
      <c r="F94" s="149">
        <v>2514.8200000000002</v>
      </c>
      <c r="G94" s="151">
        <v>2514.8200000000002</v>
      </c>
      <c r="H94" s="161">
        <f t="shared" si="14"/>
        <v>1</v>
      </c>
      <c r="N94" s="142"/>
    </row>
    <row r="95" spans="1:14" ht="37.5" x14ac:dyDescent="0.3">
      <c r="A95" s="119">
        <v>1420</v>
      </c>
      <c r="B95" s="120" t="s">
        <v>141</v>
      </c>
      <c r="C95" s="121">
        <f>C96+C97+C98</f>
        <v>30000</v>
      </c>
      <c r="D95" s="106">
        <f>D96+D98</f>
        <v>12348.42</v>
      </c>
      <c r="E95" s="163">
        <f t="shared" si="13"/>
        <v>0.41161399999999998</v>
      </c>
      <c r="F95" s="121">
        <f>F98+F96</f>
        <v>30000</v>
      </c>
      <c r="G95" s="138">
        <f>G96+G98</f>
        <v>9706.98</v>
      </c>
      <c r="H95" s="161">
        <f t="shared" si="14"/>
        <v>0.32356599999999996</v>
      </c>
      <c r="N95" s="142"/>
    </row>
    <row r="96" spans="1:14" x14ac:dyDescent="0.3">
      <c r="A96" s="122">
        <v>14210</v>
      </c>
      <c r="B96" s="123" t="s">
        <v>142</v>
      </c>
      <c r="C96" s="124">
        <v>20000</v>
      </c>
      <c r="D96" s="110">
        <v>9000.92</v>
      </c>
      <c r="E96" s="163">
        <f t="shared" si="13"/>
        <v>0.450046</v>
      </c>
      <c r="F96" s="124">
        <v>20000</v>
      </c>
      <c r="G96" s="143">
        <v>6448.18</v>
      </c>
      <c r="H96" s="161">
        <f t="shared" si="14"/>
        <v>0.322409</v>
      </c>
    </row>
    <row r="97" spans="1:14" x14ac:dyDescent="0.3">
      <c r="A97" s="122">
        <v>14220</v>
      </c>
      <c r="B97" s="123" t="s">
        <v>143</v>
      </c>
      <c r="C97" s="124">
        <v>0</v>
      </c>
      <c r="D97" s="110"/>
      <c r="E97" s="163"/>
      <c r="F97" s="124"/>
      <c r="G97" s="143"/>
      <c r="H97" s="161"/>
    </row>
    <row r="98" spans="1:14" x14ac:dyDescent="0.3">
      <c r="A98" s="122">
        <v>14230</v>
      </c>
      <c r="B98" s="123" t="s">
        <v>144</v>
      </c>
      <c r="C98" s="124">
        <v>10000</v>
      </c>
      <c r="D98" s="110">
        <v>3347.5</v>
      </c>
      <c r="E98" s="163">
        <f t="shared" si="13"/>
        <v>0.33474999999999999</v>
      </c>
      <c r="F98" s="124">
        <v>10000</v>
      </c>
      <c r="G98" s="143">
        <v>3258.8</v>
      </c>
      <c r="H98" s="161">
        <f t="shared" si="14"/>
        <v>0.32588</v>
      </c>
    </row>
    <row r="99" spans="1:14" x14ac:dyDescent="0.3">
      <c r="A99" s="127"/>
      <c r="B99" s="224"/>
      <c r="C99" s="224"/>
      <c r="D99" s="224"/>
      <c r="E99" s="224"/>
      <c r="F99" s="224"/>
      <c r="G99" s="128"/>
      <c r="H99" s="161"/>
    </row>
    <row r="100" spans="1:14" x14ac:dyDescent="0.3">
      <c r="B100" s="225"/>
      <c r="C100" s="225"/>
      <c r="D100" s="225"/>
      <c r="E100" s="225"/>
      <c r="F100" s="225"/>
      <c r="H100" s="161"/>
    </row>
    <row r="101" spans="1:14" ht="37.5" x14ac:dyDescent="0.3">
      <c r="A101" s="119">
        <v>1430</v>
      </c>
      <c r="B101" s="120" t="s">
        <v>145</v>
      </c>
      <c r="C101" s="121">
        <f>C102</f>
        <v>200000</v>
      </c>
      <c r="D101" s="110">
        <f>D102</f>
        <v>89886.46</v>
      </c>
      <c r="E101" s="163">
        <f>D101/C101</f>
        <v>0.44943230000000001</v>
      </c>
      <c r="F101" s="121">
        <f>F102</f>
        <v>230000</v>
      </c>
      <c r="G101" s="131">
        <f>G102</f>
        <v>101873.35</v>
      </c>
      <c r="H101" s="161">
        <f t="shared" si="14"/>
        <v>0.44292760869565218</v>
      </c>
      <c r="N101" s="142"/>
    </row>
    <row r="102" spans="1:14" x14ac:dyDescent="0.3">
      <c r="A102" s="122">
        <v>14310</v>
      </c>
      <c r="B102" s="123" t="s">
        <v>146</v>
      </c>
      <c r="C102" s="124">
        <v>200000</v>
      </c>
      <c r="D102" s="110">
        <v>89886.46</v>
      </c>
      <c r="E102" s="163">
        <f t="shared" ref="E102:E108" si="15">D102/C102</f>
        <v>0.44943230000000001</v>
      </c>
      <c r="F102" s="124">
        <v>230000</v>
      </c>
      <c r="G102" s="146">
        <v>101873.35</v>
      </c>
      <c r="H102" s="161">
        <f t="shared" si="14"/>
        <v>0.44292760869565218</v>
      </c>
    </row>
    <row r="103" spans="1:14" x14ac:dyDescent="0.3">
      <c r="A103" s="122"/>
      <c r="B103" s="123"/>
      <c r="C103" s="124"/>
      <c r="D103" s="129"/>
      <c r="E103" s="163"/>
      <c r="F103" s="124"/>
      <c r="G103" s="133"/>
      <c r="H103" s="161"/>
    </row>
    <row r="104" spans="1:14" x14ac:dyDescent="0.3">
      <c r="A104" s="117">
        <v>14510</v>
      </c>
      <c r="B104" s="117" t="s">
        <v>147</v>
      </c>
      <c r="C104" s="106"/>
      <c r="D104" s="156"/>
      <c r="E104" s="163"/>
      <c r="F104" s="106">
        <f>F105</f>
        <v>0</v>
      </c>
      <c r="G104" s="138"/>
      <c r="H104" s="161"/>
    </row>
    <row r="105" spans="1:14" x14ac:dyDescent="0.3">
      <c r="A105" s="117">
        <v>14510</v>
      </c>
      <c r="B105" s="117" t="s">
        <v>147</v>
      </c>
      <c r="C105" s="110"/>
      <c r="D105" s="117"/>
      <c r="E105" s="163"/>
      <c r="F105" s="110"/>
      <c r="G105" s="140"/>
      <c r="H105" s="161"/>
      <c r="N105" s="142">
        <f>SUM(N5:N104)</f>
        <v>0</v>
      </c>
    </row>
    <row r="106" spans="1:14" x14ac:dyDescent="0.3">
      <c r="C106" s="117"/>
      <c r="D106" s="126"/>
      <c r="E106" s="163"/>
      <c r="F106" s="117"/>
      <c r="G106" s="146"/>
      <c r="H106" s="161"/>
    </row>
    <row r="107" spans="1:14" x14ac:dyDescent="0.3">
      <c r="C107" s="110"/>
      <c r="D107" s="117"/>
      <c r="E107" s="163"/>
      <c r="F107" s="117"/>
      <c r="G107" s="140"/>
      <c r="H107" s="161"/>
    </row>
    <row r="108" spans="1:14" x14ac:dyDescent="0.3">
      <c r="C108" s="106">
        <f>C5+C13+C21+C28+C39+C51+C60+C79+C85+C91+C95+C101</f>
        <v>2430803.04</v>
      </c>
      <c r="D108" s="106">
        <f>D5+D13+D21+D28+D39+D51+D60+D71+D79+D85+D91+D95+D101</f>
        <v>1095644.3800000001</v>
      </c>
      <c r="E108" s="170">
        <f t="shared" si="15"/>
        <v>0.45073350739268458</v>
      </c>
      <c r="F108" s="141">
        <f>F5+F13+F21+F28+F39+F51+F60+F79+F85+F91+F95+F101+F104</f>
        <v>2480300</v>
      </c>
      <c r="G108" s="138">
        <f>G5+G13+G21+G28+G39+G51+G60+G72+G73+G79+G85+G91+G95+G101</f>
        <v>1146273.3399999999</v>
      </c>
      <c r="H108" s="161">
        <f t="shared" si="14"/>
        <v>0.46215108656210935</v>
      </c>
    </row>
    <row r="110" spans="1:14" x14ac:dyDescent="0.3">
      <c r="F110" s="142"/>
      <c r="G110" s="142"/>
    </row>
    <row r="111" spans="1:14" x14ac:dyDescent="0.3">
      <c r="G111" s="142"/>
    </row>
    <row r="113" spans="7:7" x14ac:dyDescent="0.3">
      <c r="G113" s="142"/>
    </row>
  </sheetData>
  <mergeCells count="11">
    <mergeCell ref="B69:F70"/>
    <mergeCell ref="B77:E78"/>
    <mergeCell ref="B99:F100"/>
    <mergeCell ref="A11:H12"/>
    <mergeCell ref="B26:F27"/>
    <mergeCell ref="B37:E38"/>
    <mergeCell ref="B49:F50"/>
    <mergeCell ref="A57:A59"/>
    <mergeCell ref="B57:F59"/>
    <mergeCell ref="G57:G59"/>
    <mergeCell ref="H57:H59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9" workbookViewId="0">
      <selection activeCell="I7" sqref="I7"/>
    </sheetView>
  </sheetViews>
  <sheetFormatPr defaultRowHeight="15.75" x14ac:dyDescent="0.25"/>
  <cols>
    <col min="1" max="1" width="10.42578125" style="6" bestFit="1" customWidth="1"/>
    <col min="2" max="2" width="14.5703125" style="66" bestFit="1" customWidth="1"/>
    <col min="3" max="3" width="39.140625" style="66" customWidth="1"/>
    <col min="4" max="4" width="0.140625" style="66" customWidth="1"/>
    <col min="5" max="5" width="27.42578125" style="66" customWidth="1"/>
    <col min="6" max="6" width="20.42578125" style="6" customWidth="1"/>
    <col min="7" max="7" width="17.85546875" style="6" customWidth="1"/>
    <col min="8" max="8" width="20.7109375" style="6" customWidth="1"/>
    <col min="9" max="9" width="21.42578125" style="6" customWidth="1"/>
    <col min="10" max="10" width="20.5703125" style="66" customWidth="1"/>
    <col min="11" max="16384" width="9.140625" style="66"/>
  </cols>
  <sheetData>
    <row r="1" spans="1:12" x14ac:dyDescent="0.25">
      <c r="B1" s="268"/>
      <c r="C1" s="268"/>
      <c r="D1" s="268"/>
    </row>
    <row r="2" spans="1:12" x14ac:dyDescent="0.25">
      <c r="A2" s="7" t="s">
        <v>20</v>
      </c>
      <c r="B2" s="269" t="s">
        <v>45</v>
      </c>
      <c r="C2" s="269"/>
      <c r="D2" s="269"/>
      <c r="E2" s="269"/>
      <c r="F2" s="269"/>
      <c r="G2" s="269"/>
      <c r="H2" s="8"/>
    </row>
    <row r="3" spans="1:12" ht="16.5" thickBot="1" x14ac:dyDescent="0.3">
      <c r="B3" s="270"/>
      <c r="C3" s="270"/>
      <c r="D3" s="270"/>
      <c r="E3" s="51"/>
    </row>
    <row r="4" spans="1:12" ht="16.5" thickBot="1" x14ac:dyDescent="0.3">
      <c r="A4" s="9"/>
      <c r="B4" s="271"/>
      <c r="C4" s="271"/>
      <c r="D4" s="272"/>
      <c r="E4" s="67"/>
      <c r="F4" s="273" t="s">
        <v>58</v>
      </c>
      <c r="G4" s="274"/>
      <c r="H4" s="10"/>
      <c r="I4" s="88" t="s">
        <v>69</v>
      </c>
      <c r="J4" s="10"/>
    </row>
    <row r="5" spans="1:12" ht="29.25" customHeight="1" x14ac:dyDescent="0.25">
      <c r="A5" s="247">
        <v>30000</v>
      </c>
      <c r="B5" s="249" t="s">
        <v>21</v>
      </c>
      <c r="C5" s="250"/>
      <c r="D5" s="251"/>
      <c r="E5" s="252" t="s">
        <v>57</v>
      </c>
      <c r="F5" s="252" t="s">
        <v>157</v>
      </c>
      <c r="G5" s="252" t="s">
        <v>24</v>
      </c>
      <c r="H5" s="252" t="s">
        <v>68</v>
      </c>
      <c r="I5" s="252" t="s">
        <v>157</v>
      </c>
      <c r="J5" s="40" t="s">
        <v>10</v>
      </c>
    </row>
    <row r="6" spans="1:12" ht="16.5" thickBot="1" x14ac:dyDescent="0.3">
      <c r="A6" s="248"/>
      <c r="B6" s="254" t="s">
        <v>22</v>
      </c>
      <c r="C6" s="255"/>
      <c r="D6" s="256"/>
      <c r="E6" s="253"/>
      <c r="F6" s="253"/>
      <c r="G6" s="253"/>
      <c r="H6" s="253"/>
      <c r="I6" s="253"/>
      <c r="J6" s="40"/>
    </row>
    <row r="7" spans="1:12" ht="27.75" customHeight="1" thickBot="1" x14ac:dyDescent="0.3">
      <c r="A7" s="39"/>
      <c r="B7" s="264" t="s">
        <v>26</v>
      </c>
      <c r="C7" s="265"/>
      <c r="D7" s="266"/>
      <c r="E7" s="11">
        <f>E9</f>
        <v>195800</v>
      </c>
      <c r="F7" s="11">
        <f>F9</f>
        <v>23220</v>
      </c>
      <c r="G7" s="157">
        <f>F7/E7</f>
        <v>0.11859039836567926</v>
      </c>
      <c r="H7" s="11">
        <f>H9</f>
        <v>1490000</v>
      </c>
      <c r="I7" s="11">
        <f>I9</f>
        <v>61361.18</v>
      </c>
      <c r="J7" s="157">
        <f>I7/H7</f>
        <v>4.1182000000000003E-2</v>
      </c>
    </row>
    <row r="8" spans="1:12" ht="16.5" thickBot="1" x14ac:dyDescent="0.3">
      <c r="B8" s="267"/>
      <c r="C8" s="267"/>
      <c r="D8" s="267"/>
      <c r="E8" s="6"/>
      <c r="G8" s="66"/>
    </row>
    <row r="9" spans="1:12" x14ac:dyDescent="0.25">
      <c r="A9" s="258" t="s">
        <v>49</v>
      </c>
      <c r="B9" s="260" t="s">
        <v>41</v>
      </c>
      <c r="C9" s="261"/>
      <c r="D9" s="261"/>
      <c r="E9" s="257">
        <f>E14+E18</f>
        <v>195800</v>
      </c>
      <c r="F9" s="257">
        <f>F14+F18</f>
        <v>23220</v>
      </c>
      <c r="G9" s="242">
        <f>F9/E9</f>
        <v>0.11859039836567926</v>
      </c>
      <c r="H9" s="257">
        <f>H11+H12+H14+H15+H16+H17+H18+H19+H20+H21+H22+H23</f>
        <v>1490000</v>
      </c>
      <c r="I9" s="257">
        <f>I14+I15</f>
        <v>61361.18</v>
      </c>
      <c r="J9" s="242">
        <f>I9/H9</f>
        <v>4.1182000000000003E-2</v>
      </c>
    </row>
    <row r="10" spans="1:12" ht="16.5" thickBot="1" x14ac:dyDescent="0.3">
      <c r="A10" s="259"/>
      <c r="B10" s="262"/>
      <c r="C10" s="263"/>
      <c r="D10" s="263"/>
      <c r="E10" s="257"/>
      <c r="F10" s="257"/>
      <c r="G10" s="243"/>
      <c r="H10" s="257"/>
      <c r="I10" s="257"/>
      <c r="J10" s="243"/>
      <c r="L10" s="92"/>
    </row>
    <row r="11" spans="1:12" ht="57.75" customHeight="1" thickBot="1" x14ac:dyDescent="0.3">
      <c r="A11" s="12">
        <v>8001</v>
      </c>
      <c r="B11" s="244" t="s">
        <v>46</v>
      </c>
      <c r="C11" s="245"/>
      <c r="D11" s="246"/>
      <c r="E11" s="37"/>
      <c r="F11" s="37"/>
      <c r="G11" s="5"/>
      <c r="H11" s="37">
        <v>1000</v>
      </c>
      <c r="I11" s="37"/>
      <c r="J11" s="5"/>
    </row>
    <row r="12" spans="1:12" ht="57.75" customHeight="1" thickBot="1" x14ac:dyDescent="0.3">
      <c r="A12" s="59">
        <v>12609</v>
      </c>
      <c r="B12" s="244" t="s">
        <v>47</v>
      </c>
      <c r="C12" s="245"/>
      <c r="D12" s="246"/>
      <c r="E12" s="37"/>
      <c r="F12" s="37"/>
      <c r="G12" s="41"/>
      <c r="H12" s="37">
        <v>80000</v>
      </c>
      <c r="I12" s="37"/>
      <c r="J12" s="41"/>
    </row>
    <row r="13" spans="1:12" ht="57.75" customHeight="1" thickBot="1" x14ac:dyDescent="0.3">
      <c r="A13" s="12">
        <v>12979</v>
      </c>
      <c r="B13" s="244" t="s">
        <v>48</v>
      </c>
      <c r="C13" s="245"/>
      <c r="D13" s="246"/>
      <c r="E13" s="38">
        <v>0</v>
      </c>
      <c r="F13" s="38"/>
      <c r="G13" s="41"/>
      <c r="H13" s="38"/>
      <c r="I13" s="38"/>
      <c r="J13" s="41"/>
    </row>
    <row r="14" spans="1:12" ht="57.75" customHeight="1" thickBot="1" x14ac:dyDescent="0.3">
      <c r="A14" s="12">
        <v>13431</v>
      </c>
      <c r="B14" s="282" t="s">
        <v>52</v>
      </c>
      <c r="C14" s="283"/>
      <c r="D14" s="284"/>
      <c r="E14" s="38">
        <v>170000</v>
      </c>
      <c r="F14" s="38"/>
      <c r="G14" s="41"/>
      <c r="H14" s="38">
        <v>234550</v>
      </c>
      <c r="I14" s="38">
        <v>7470</v>
      </c>
      <c r="J14" s="41">
        <f>I14/H14*100</f>
        <v>3.1848219995736518</v>
      </c>
    </row>
    <row r="15" spans="1:12" ht="57.75" customHeight="1" thickBot="1" x14ac:dyDescent="0.3">
      <c r="A15" s="12">
        <v>13877</v>
      </c>
      <c r="B15" s="244" t="s">
        <v>54</v>
      </c>
      <c r="C15" s="245"/>
      <c r="D15" s="246"/>
      <c r="E15" s="38">
        <v>0</v>
      </c>
      <c r="F15" s="38"/>
      <c r="G15" s="41"/>
      <c r="H15" s="38">
        <v>60450</v>
      </c>
      <c r="I15" s="164">
        <v>53891.18</v>
      </c>
      <c r="J15" s="157">
        <f>I15/H15</f>
        <v>0.89150008271298598</v>
      </c>
    </row>
    <row r="16" spans="1:12" ht="57.75" customHeight="1" thickBot="1" x14ac:dyDescent="0.3">
      <c r="A16" s="12">
        <v>14311</v>
      </c>
      <c r="B16" s="279" t="s">
        <v>51</v>
      </c>
      <c r="C16" s="280"/>
      <c r="D16" s="281"/>
      <c r="E16" s="38">
        <v>0</v>
      </c>
      <c r="F16" s="38"/>
      <c r="G16" s="41"/>
      <c r="H16" s="38">
        <v>25000</v>
      </c>
      <c r="I16" s="38"/>
      <c r="J16" s="41"/>
    </row>
    <row r="17" spans="1:10" ht="57.75" customHeight="1" x14ac:dyDescent="0.25">
      <c r="A17" s="58">
        <v>14219</v>
      </c>
      <c r="B17" s="276" t="s">
        <v>55</v>
      </c>
      <c r="C17" s="277"/>
      <c r="D17" s="278"/>
      <c r="E17" s="38">
        <v>0</v>
      </c>
      <c r="F17" s="38"/>
      <c r="G17" s="41"/>
      <c r="H17" s="38">
        <v>149000</v>
      </c>
      <c r="I17" s="38"/>
      <c r="J17" s="41"/>
    </row>
    <row r="18" spans="1:10" ht="57.75" customHeight="1" x14ac:dyDescent="0.25">
      <c r="A18" s="39">
        <v>14312</v>
      </c>
      <c r="B18" s="275" t="s">
        <v>53</v>
      </c>
      <c r="C18" s="275"/>
      <c r="D18" s="275"/>
      <c r="E18" s="38">
        <v>25800</v>
      </c>
      <c r="F18" s="38">
        <v>23220</v>
      </c>
      <c r="G18" s="157">
        <f>F18/E18</f>
        <v>0.9</v>
      </c>
      <c r="H18" s="38">
        <v>50000</v>
      </c>
      <c r="I18" s="38"/>
      <c r="J18" s="41"/>
    </row>
    <row r="19" spans="1:10" s="87" customFormat="1" ht="57.75" customHeight="1" x14ac:dyDescent="0.25">
      <c r="A19" s="56">
        <v>15554</v>
      </c>
      <c r="B19" s="62" t="s">
        <v>59</v>
      </c>
      <c r="C19" s="5"/>
      <c r="D19" s="5"/>
      <c r="E19" s="38"/>
      <c r="F19" s="56"/>
      <c r="G19" s="56"/>
      <c r="H19" s="61">
        <v>80000</v>
      </c>
      <c r="I19" s="38"/>
      <c r="J19" s="41"/>
    </row>
    <row r="20" spans="1:10" s="87" customFormat="1" ht="57.75" customHeight="1" x14ac:dyDescent="0.25">
      <c r="A20" s="39">
        <v>18387</v>
      </c>
      <c r="B20" s="89" t="s">
        <v>64</v>
      </c>
      <c r="C20" s="89"/>
      <c r="D20" s="89"/>
      <c r="E20" s="38"/>
      <c r="F20" s="38"/>
      <c r="G20" s="41"/>
      <c r="H20" s="38">
        <v>100000</v>
      </c>
      <c r="I20" s="38"/>
      <c r="J20" s="41"/>
    </row>
    <row r="21" spans="1:10" s="87" customFormat="1" ht="57.75" customHeight="1" x14ac:dyDescent="0.25">
      <c r="A21" s="39">
        <v>18388</v>
      </c>
      <c r="B21" s="89" t="s">
        <v>65</v>
      </c>
      <c r="C21" s="89"/>
      <c r="D21" s="89"/>
      <c r="E21" s="38"/>
      <c r="F21" s="38"/>
      <c r="G21" s="41"/>
      <c r="H21" s="38">
        <v>200000</v>
      </c>
      <c r="I21" s="38"/>
      <c r="J21" s="41"/>
    </row>
    <row r="22" spans="1:10" s="87" customFormat="1" ht="57.75" customHeight="1" x14ac:dyDescent="0.25">
      <c r="A22" s="39">
        <v>18396</v>
      </c>
      <c r="B22" s="89" t="s">
        <v>66</v>
      </c>
      <c r="C22" s="89"/>
      <c r="D22" s="89"/>
      <c r="E22" s="38"/>
      <c r="F22" s="38"/>
      <c r="G22" s="41"/>
      <c r="H22" s="38">
        <v>500000</v>
      </c>
      <c r="I22" s="38"/>
      <c r="J22" s="41"/>
    </row>
    <row r="23" spans="1:10" ht="49.5" customHeight="1" x14ac:dyDescent="0.25">
      <c r="A23" s="5">
        <v>18397</v>
      </c>
      <c r="B23" s="90" t="s">
        <v>67</v>
      </c>
      <c r="C23" s="90"/>
      <c r="D23" s="90"/>
      <c r="E23" s="5"/>
      <c r="F23" s="5"/>
      <c r="G23" s="5"/>
      <c r="H23" s="91">
        <v>10000</v>
      </c>
      <c r="I23" s="56"/>
      <c r="J23" s="5"/>
    </row>
    <row r="24" spans="1:10" x14ac:dyDescent="0.25">
      <c r="E24" s="57"/>
    </row>
  </sheetData>
  <sheetProtection selectLockedCells="1" selectUnlockedCells="1"/>
  <mergeCells count="31">
    <mergeCell ref="B18:D18"/>
    <mergeCell ref="G9:G10"/>
    <mergeCell ref="E5:E6"/>
    <mergeCell ref="B17:D17"/>
    <mergeCell ref="B15:D15"/>
    <mergeCell ref="E9:E10"/>
    <mergeCell ref="B16:D16"/>
    <mergeCell ref="B12:D12"/>
    <mergeCell ref="B14:D14"/>
    <mergeCell ref="B13:D13"/>
    <mergeCell ref="B1:D1"/>
    <mergeCell ref="B2:G2"/>
    <mergeCell ref="B3:D3"/>
    <mergeCell ref="B4:D4"/>
    <mergeCell ref="F4:G4"/>
    <mergeCell ref="J9:J10"/>
    <mergeCell ref="B11:D11"/>
    <mergeCell ref="A5:A6"/>
    <mergeCell ref="B5:D5"/>
    <mergeCell ref="F5:F6"/>
    <mergeCell ref="G5:G6"/>
    <mergeCell ref="I5:I6"/>
    <mergeCell ref="B6:D6"/>
    <mergeCell ref="I9:I10"/>
    <mergeCell ref="A9:A10"/>
    <mergeCell ref="B9:D10"/>
    <mergeCell ref="B7:D7"/>
    <mergeCell ref="B8:D8"/>
    <mergeCell ref="F9:F10"/>
    <mergeCell ref="H9:H10"/>
    <mergeCell ref="H5:H6"/>
  </mergeCells>
  <pageMargins left="0.7" right="0.7" top="0.75" bottom="0.75" header="0.3" footer="0.3"/>
  <pageSetup scale="3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workbookViewId="0">
      <selection activeCell="C29" sqref="C29"/>
    </sheetView>
  </sheetViews>
  <sheetFormatPr defaultRowHeight="15.75" x14ac:dyDescent="0.25"/>
  <cols>
    <col min="1" max="1" width="24.42578125" style="66" customWidth="1"/>
    <col min="2" max="2" width="26.140625" style="66" customWidth="1"/>
    <col min="3" max="3" width="16.85546875" style="66" customWidth="1"/>
    <col min="4" max="4" width="18.140625" style="66" customWidth="1"/>
    <col min="5" max="8" width="16.85546875" style="66" customWidth="1"/>
    <col min="9" max="9" width="15.85546875" style="66" customWidth="1"/>
    <col min="10" max="10" width="13.7109375" style="66" customWidth="1"/>
    <col min="11" max="16384" width="9.140625" style="66"/>
  </cols>
  <sheetData>
    <row r="1" spans="1:10" ht="16.5" thickBot="1" x14ac:dyDescent="0.3">
      <c r="A1" s="13" t="s">
        <v>27</v>
      </c>
      <c r="B1" s="286" t="s">
        <v>28</v>
      </c>
      <c r="C1" s="286"/>
      <c r="D1" s="286"/>
      <c r="E1" s="286"/>
      <c r="F1" s="286"/>
    </row>
    <row r="2" spans="1:10" ht="16.5" thickBot="1" x14ac:dyDescent="0.3">
      <c r="A2" s="14"/>
      <c r="B2" s="68"/>
      <c r="C2" s="67"/>
      <c r="D2" s="15" t="s">
        <v>58</v>
      </c>
      <c r="E2" s="16"/>
      <c r="F2" s="67"/>
      <c r="G2" s="15" t="s">
        <v>69</v>
      </c>
      <c r="H2" s="16"/>
    </row>
    <row r="3" spans="1:10" ht="31.5" x14ac:dyDescent="0.25">
      <c r="A3" s="287">
        <v>21000</v>
      </c>
      <c r="B3" s="17" t="s">
        <v>29</v>
      </c>
      <c r="C3" s="252" t="s">
        <v>23</v>
      </c>
      <c r="D3" s="252" t="s">
        <v>156</v>
      </c>
      <c r="E3" s="252" t="s">
        <v>25</v>
      </c>
      <c r="F3" s="252" t="s">
        <v>23</v>
      </c>
      <c r="G3" s="252" t="s">
        <v>155</v>
      </c>
      <c r="H3" s="252" t="s">
        <v>25</v>
      </c>
    </row>
    <row r="4" spans="1:10" ht="32.25" thickBot="1" x14ac:dyDescent="0.3">
      <c r="A4" s="288"/>
      <c r="B4" s="17" t="s">
        <v>22</v>
      </c>
      <c r="C4" s="253"/>
      <c r="D4" s="253"/>
      <c r="E4" s="285"/>
      <c r="F4" s="253"/>
      <c r="G4" s="253"/>
      <c r="H4" s="285"/>
    </row>
    <row r="5" spans="1:10" ht="53.25" customHeight="1" thickBot="1" x14ac:dyDescent="0.3">
      <c r="A5" s="14"/>
      <c r="B5" s="18" t="s">
        <v>30</v>
      </c>
      <c r="C5" s="49">
        <f>C8</f>
        <v>140000</v>
      </c>
      <c r="D5" s="49">
        <f>D8</f>
        <v>100245.24</v>
      </c>
      <c r="E5" s="50">
        <f>D5/C5</f>
        <v>0.7160374285714286</v>
      </c>
      <c r="F5" s="49">
        <f>F7</f>
        <v>140000</v>
      </c>
      <c r="G5" s="49">
        <f>G7</f>
        <v>103360.17</v>
      </c>
      <c r="H5" s="50">
        <f>H7</f>
        <v>0.73828692857142852</v>
      </c>
    </row>
    <row r="6" spans="1:10" ht="16.5" thickBot="1" x14ac:dyDescent="0.3">
      <c r="B6" s="4"/>
    </row>
    <row r="7" spans="1:10" ht="16.5" thickBot="1" x14ac:dyDescent="0.3">
      <c r="A7" s="19">
        <v>2100</v>
      </c>
      <c r="B7" s="20" t="s">
        <v>31</v>
      </c>
      <c r="C7" s="21">
        <f>C8</f>
        <v>140000</v>
      </c>
      <c r="D7" s="21">
        <f>D8</f>
        <v>100245.24</v>
      </c>
      <c r="E7" s="22">
        <f>D7/C7</f>
        <v>0.7160374285714286</v>
      </c>
      <c r="F7" s="21">
        <f>F8</f>
        <v>140000</v>
      </c>
      <c r="G7" s="21">
        <f>G8</f>
        <v>103360.17</v>
      </c>
      <c r="H7" s="22">
        <f>H8</f>
        <v>0.73828692857142852</v>
      </c>
    </row>
    <row r="8" spans="1:10" ht="32.25" thickBot="1" x14ac:dyDescent="0.3">
      <c r="A8" s="23">
        <v>21110</v>
      </c>
      <c r="B8" s="24" t="s">
        <v>32</v>
      </c>
      <c r="C8" s="25">
        <v>140000</v>
      </c>
      <c r="D8" s="75">
        <v>100245.24</v>
      </c>
      <c r="E8" s="26">
        <f>D8/C8</f>
        <v>0.7160374285714286</v>
      </c>
      <c r="F8" s="25">
        <v>140000</v>
      </c>
      <c r="G8" s="75">
        <v>103360.17</v>
      </c>
      <c r="H8" s="26">
        <f>G8/F8</f>
        <v>0.73828692857142852</v>
      </c>
    </row>
    <row r="9" spans="1:10" ht="32.25" thickBot="1" x14ac:dyDescent="0.3">
      <c r="A9" s="23">
        <v>21120</v>
      </c>
      <c r="B9" s="24" t="s">
        <v>33</v>
      </c>
      <c r="C9" s="25"/>
      <c r="D9" s="25"/>
      <c r="E9" s="27"/>
      <c r="F9" s="25"/>
      <c r="G9" s="25"/>
      <c r="H9" s="27"/>
    </row>
    <row r="10" spans="1:10" ht="32.25" thickBot="1" x14ac:dyDescent="0.3">
      <c r="A10" s="23">
        <v>21200</v>
      </c>
      <c r="B10" s="24" t="s">
        <v>34</v>
      </c>
      <c r="C10" s="25"/>
      <c r="D10" s="25"/>
      <c r="E10" s="26"/>
      <c r="F10" s="25"/>
      <c r="G10" s="25"/>
      <c r="H10" s="26"/>
    </row>
    <row r="11" spans="1:10" ht="16.5" thickBot="1" x14ac:dyDescent="0.3">
      <c r="B11" s="4"/>
    </row>
    <row r="12" spans="1:10" ht="16.5" thickBot="1" x14ac:dyDescent="0.3">
      <c r="A12" s="19">
        <v>2200</v>
      </c>
      <c r="B12" s="20" t="s">
        <v>35</v>
      </c>
      <c r="C12" s="28" t="s">
        <v>17</v>
      </c>
      <c r="D12" s="28" t="s">
        <v>18</v>
      </c>
      <c r="E12" s="28" t="s">
        <v>19</v>
      </c>
      <c r="F12" s="28" t="s">
        <v>17</v>
      </c>
      <c r="G12" s="28" t="s">
        <v>18</v>
      </c>
      <c r="H12" s="28"/>
      <c r="J12" s="94"/>
    </row>
    <row r="14" spans="1:10" x14ac:dyDescent="0.25">
      <c r="A14" s="1"/>
    </row>
    <row r="23" spans="1:8" ht="16.5" thickBot="1" x14ac:dyDescent="0.3">
      <c r="A23" s="1" t="s">
        <v>36</v>
      </c>
    </row>
    <row r="24" spans="1:8" ht="85.5" customHeight="1" thickBot="1" x14ac:dyDescent="0.3">
      <c r="A24" s="29" t="s">
        <v>37</v>
      </c>
      <c r="B24" s="29" t="s">
        <v>38</v>
      </c>
      <c r="C24" s="29" t="s">
        <v>39</v>
      </c>
      <c r="D24" s="30" t="s">
        <v>154</v>
      </c>
      <c r="E24" s="31" t="s">
        <v>40</v>
      </c>
      <c r="F24" s="31" t="s">
        <v>44</v>
      </c>
      <c r="G24" s="3"/>
      <c r="H24" s="32"/>
    </row>
    <row r="25" spans="1:8" ht="16.5" thickBot="1" x14ac:dyDescent="0.3">
      <c r="A25" s="33">
        <v>1</v>
      </c>
      <c r="B25" s="33">
        <v>2</v>
      </c>
      <c r="C25" s="33">
        <v>3</v>
      </c>
      <c r="D25" s="33">
        <v>4</v>
      </c>
      <c r="E25" s="33">
        <v>5</v>
      </c>
      <c r="F25" s="33">
        <v>6</v>
      </c>
      <c r="G25" s="3"/>
      <c r="H25" s="3"/>
    </row>
    <row r="26" spans="1:8" ht="36.75" customHeight="1" thickBot="1" x14ac:dyDescent="0.3">
      <c r="A26" s="34" t="s">
        <v>60</v>
      </c>
      <c r="B26" s="35">
        <v>120</v>
      </c>
      <c r="C26" s="35">
        <v>106</v>
      </c>
      <c r="D26" s="48">
        <v>2554389.35</v>
      </c>
      <c r="E26" s="76">
        <f>D26</f>
        <v>2554389.35</v>
      </c>
      <c r="F26" s="36">
        <f>E26/D26</f>
        <v>1</v>
      </c>
      <c r="G26" s="158"/>
      <c r="H26" s="82"/>
    </row>
    <row r="27" spans="1:8" ht="36.75" customHeight="1" thickBot="1" x14ac:dyDescent="0.3">
      <c r="A27" s="34" t="s">
        <v>42</v>
      </c>
      <c r="B27" s="35">
        <v>214</v>
      </c>
      <c r="C27" s="35">
        <v>196</v>
      </c>
      <c r="D27" s="48">
        <v>1691087.36</v>
      </c>
      <c r="E27" s="76">
        <f t="shared" ref="E27:E30" si="0">D27</f>
        <v>1691087.36</v>
      </c>
      <c r="F27" s="36">
        <f t="shared" ref="F27:F30" si="1">E27/D27</f>
        <v>1</v>
      </c>
      <c r="G27" s="3"/>
      <c r="H27" s="82"/>
    </row>
    <row r="28" spans="1:8" ht="36.75" customHeight="1" thickBot="1" x14ac:dyDescent="0.3">
      <c r="A28" s="34" t="s">
        <v>43</v>
      </c>
      <c r="B28" s="35">
        <v>62</v>
      </c>
      <c r="C28" s="35">
        <v>36</v>
      </c>
      <c r="D28" s="48">
        <v>636408.93000000005</v>
      </c>
      <c r="E28" s="76">
        <f t="shared" si="0"/>
        <v>636408.93000000005</v>
      </c>
      <c r="F28" s="36">
        <f t="shared" si="1"/>
        <v>1</v>
      </c>
      <c r="G28" s="3"/>
      <c r="H28" s="82"/>
    </row>
    <row r="29" spans="1:8" s="95" customFormat="1" ht="36.75" customHeight="1" thickBot="1" x14ac:dyDescent="0.3">
      <c r="A29" s="34" t="s">
        <v>70</v>
      </c>
      <c r="B29" s="35">
        <v>5</v>
      </c>
      <c r="C29" s="35">
        <v>5</v>
      </c>
      <c r="D29" s="48">
        <v>27389.42</v>
      </c>
      <c r="E29" s="76">
        <f t="shared" si="0"/>
        <v>27389.42</v>
      </c>
      <c r="F29" s="36">
        <f>E29/D29</f>
        <v>1</v>
      </c>
      <c r="G29" s="3"/>
      <c r="H29" s="82"/>
    </row>
    <row r="30" spans="1:8" ht="36.75" customHeight="1" thickBot="1" x14ac:dyDescent="0.3">
      <c r="A30" s="34" t="s">
        <v>16</v>
      </c>
      <c r="B30" s="35">
        <f>SUM(B26:B29)</f>
        <v>401</v>
      </c>
      <c r="C30" s="35">
        <f>SUM(C26:C28)</f>
        <v>338</v>
      </c>
      <c r="D30" s="48">
        <f>SUM(D26:D29)</f>
        <v>4909275.0599999996</v>
      </c>
      <c r="E30" s="76">
        <f t="shared" si="0"/>
        <v>4909275.0599999996</v>
      </c>
      <c r="F30" s="36">
        <f t="shared" si="1"/>
        <v>1</v>
      </c>
      <c r="G30" s="158"/>
      <c r="H30" s="3"/>
    </row>
    <row r="33" spans="1:9" x14ac:dyDescent="0.25">
      <c r="C33" s="51"/>
      <c r="D33" s="51"/>
      <c r="E33" s="51"/>
      <c r="F33" s="51"/>
      <c r="G33" s="51"/>
      <c r="H33" s="51"/>
      <c r="I33" s="51"/>
    </row>
    <row r="34" spans="1:9" x14ac:dyDescent="0.25">
      <c r="C34" s="51"/>
      <c r="D34" s="51"/>
      <c r="E34" s="51"/>
      <c r="F34" s="51"/>
      <c r="G34" s="51"/>
      <c r="H34" s="51"/>
      <c r="I34" s="51"/>
    </row>
    <row r="35" spans="1:9" x14ac:dyDescent="0.25">
      <c r="C35" s="51"/>
      <c r="D35" s="74"/>
      <c r="E35" s="51"/>
      <c r="F35" s="51"/>
      <c r="G35" s="51"/>
      <c r="H35" s="51"/>
      <c r="I35" s="51"/>
    </row>
    <row r="36" spans="1:9" x14ac:dyDescent="0.25">
      <c r="A36" s="66" t="s">
        <v>61</v>
      </c>
      <c r="C36" s="51"/>
      <c r="D36" s="74"/>
      <c r="E36" s="51"/>
      <c r="F36" s="51"/>
      <c r="G36" s="51"/>
      <c r="H36" s="51"/>
      <c r="I36" s="51"/>
    </row>
    <row r="37" spans="1:9" x14ac:dyDescent="0.25">
      <c r="C37" s="51"/>
      <c r="D37" s="74"/>
      <c r="E37" s="51"/>
      <c r="F37" s="64"/>
      <c r="G37" s="51"/>
      <c r="H37" s="51"/>
      <c r="I37" s="51"/>
    </row>
    <row r="38" spans="1:9" x14ac:dyDescent="0.25">
      <c r="C38" s="51"/>
      <c r="D38" s="64"/>
      <c r="E38" s="51"/>
      <c r="F38" s="64"/>
      <c r="G38" s="51"/>
      <c r="H38" s="51"/>
      <c r="I38" s="51"/>
    </row>
    <row r="39" spans="1:9" x14ac:dyDescent="0.25">
      <c r="C39" s="51"/>
      <c r="D39" s="64"/>
      <c r="E39" s="51"/>
      <c r="F39" s="64"/>
      <c r="G39" s="51"/>
      <c r="H39" s="51"/>
      <c r="I39" s="51"/>
    </row>
    <row r="40" spans="1:9" x14ac:dyDescent="0.25">
      <c r="C40" s="51"/>
      <c r="D40" s="64"/>
      <c r="E40" s="51"/>
      <c r="F40" s="64"/>
      <c r="G40" s="51"/>
      <c r="H40" s="51"/>
      <c r="I40" s="51"/>
    </row>
    <row r="41" spans="1:9" x14ac:dyDescent="0.25">
      <c r="C41" s="51"/>
      <c r="D41" s="64"/>
      <c r="E41" s="51"/>
      <c r="F41" s="65"/>
      <c r="G41" s="51"/>
      <c r="H41" s="51"/>
      <c r="I41" s="51"/>
    </row>
    <row r="42" spans="1:9" x14ac:dyDescent="0.25">
      <c r="C42" s="51"/>
      <c r="D42" s="64"/>
      <c r="E42" s="51"/>
      <c r="F42" s="64"/>
      <c r="G42" s="51"/>
      <c r="H42" s="51"/>
      <c r="I42" s="51"/>
    </row>
    <row r="43" spans="1:9" x14ac:dyDescent="0.25">
      <c r="C43" s="51"/>
      <c r="D43" s="64"/>
      <c r="E43" s="51"/>
      <c r="F43" s="64"/>
      <c r="G43" s="51"/>
      <c r="H43" s="51"/>
      <c r="I43" s="51"/>
    </row>
    <row r="44" spans="1:9" x14ac:dyDescent="0.25">
      <c r="C44" s="51"/>
      <c r="D44" s="77"/>
      <c r="E44" s="51"/>
      <c r="F44" s="51"/>
      <c r="G44" s="51"/>
      <c r="H44" s="51"/>
      <c r="I44" s="51"/>
    </row>
    <row r="45" spans="1:9" x14ac:dyDescent="0.25">
      <c r="C45" s="51"/>
      <c r="D45" s="64"/>
      <c r="E45" s="51"/>
      <c r="F45" s="51"/>
      <c r="G45" s="51"/>
      <c r="H45" s="51"/>
      <c r="I45" s="51"/>
    </row>
    <row r="46" spans="1:9" x14ac:dyDescent="0.25">
      <c r="C46" s="51"/>
      <c r="D46" s="64"/>
      <c r="E46" s="51"/>
      <c r="F46" s="51"/>
      <c r="G46" s="51"/>
      <c r="H46" s="51"/>
      <c r="I46" s="51"/>
    </row>
    <row r="47" spans="1:9" x14ac:dyDescent="0.25">
      <c r="C47" s="51"/>
      <c r="D47" s="51"/>
      <c r="E47" s="51"/>
      <c r="F47" s="51"/>
      <c r="G47" s="51"/>
      <c r="H47" s="51"/>
      <c r="I47" s="51"/>
    </row>
    <row r="48" spans="1:9" x14ac:dyDescent="0.25">
      <c r="C48" s="51"/>
      <c r="D48" s="51"/>
      <c r="E48" s="51"/>
      <c r="F48" s="51"/>
      <c r="G48" s="51"/>
      <c r="H48" s="51"/>
      <c r="I48" s="51"/>
    </row>
    <row r="49" spans="3:9" x14ac:dyDescent="0.25">
      <c r="C49" s="51"/>
      <c r="D49" s="51"/>
      <c r="E49" s="51"/>
      <c r="F49" s="51"/>
      <c r="G49" s="51"/>
      <c r="H49" s="51"/>
      <c r="I49" s="51"/>
    </row>
    <row r="50" spans="3:9" x14ac:dyDescent="0.25">
      <c r="C50" s="51"/>
      <c r="D50" s="51"/>
      <c r="E50" s="51"/>
      <c r="F50" s="51"/>
      <c r="G50" s="51"/>
      <c r="H50" s="51"/>
      <c r="I50" s="51"/>
    </row>
    <row r="51" spans="3:9" x14ac:dyDescent="0.25">
      <c r="C51" s="51"/>
      <c r="D51" s="51"/>
      <c r="E51" s="51"/>
      <c r="F51" s="51"/>
      <c r="G51" s="51"/>
      <c r="H51" s="51"/>
      <c r="I51" s="51"/>
    </row>
    <row r="52" spans="3:9" x14ac:dyDescent="0.25">
      <c r="C52" s="51"/>
      <c r="D52" s="51"/>
      <c r="E52" s="51"/>
      <c r="F52" s="65"/>
      <c r="G52" s="208"/>
      <c r="H52" s="208"/>
      <c r="I52" s="51"/>
    </row>
    <row r="53" spans="3:9" x14ac:dyDescent="0.25">
      <c r="C53" s="51"/>
      <c r="D53" s="51"/>
      <c r="E53" s="51"/>
      <c r="F53" s="65"/>
      <c r="G53" s="208"/>
      <c r="H53" s="208"/>
      <c r="I53" s="51"/>
    </row>
    <row r="54" spans="3:9" x14ac:dyDescent="0.25">
      <c r="C54" s="51"/>
      <c r="D54" s="51"/>
      <c r="E54" s="51"/>
      <c r="F54" s="65"/>
      <c r="G54" s="208"/>
      <c r="H54" s="208"/>
      <c r="I54" s="51"/>
    </row>
    <row r="55" spans="3:9" x14ac:dyDescent="0.25">
      <c r="C55" s="51"/>
      <c r="D55" s="51"/>
      <c r="E55" s="51"/>
      <c r="F55" s="51"/>
      <c r="G55" s="51"/>
      <c r="H55" s="51"/>
      <c r="I55" s="51"/>
    </row>
    <row r="56" spans="3:9" x14ac:dyDescent="0.25">
      <c r="C56" s="51"/>
      <c r="D56" s="51"/>
      <c r="E56" s="51"/>
      <c r="F56" s="51"/>
      <c r="G56" s="51"/>
      <c r="H56" s="51"/>
      <c r="I56" s="51"/>
    </row>
    <row r="57" spans="3:9" x14ac:dyDescent="0.25">
      <c r="C57" s="51"/>
      <c r="D57" s="51"/>
      <c r="E57" s="51"/>
      <c r="F57" s="78"/>
      <c r="G57" s="51"/>
      <c r="H57" s="51"/>
      <c r="I57" s="51"/>
    </row>
    <row r="58" spans="3:9" x14ac:dyDescent="0.25">
      <c r="C58" s="51"/>
      <c r="D58" s="51"/>
      <c r="E58" s="51"/>
      <c r="F58" s="78"/>
      <c r="G58" s="51"/>
      <c r="H58" s="51"/>
      <c r="I58" s="51"/>
    </row>
    <row r="59" spans="3:9" x14ac:dyDescent="0.25">
      <c r="C59" s="51"/>
      <c r="D59" s="51"/>
      <c r="E59" s="51"/>
      <c r="F59" s="51"/>
      <c r="G59" s="51"/>
      <c r="H59" s="51"/>
      <c r="I59" s="51"/>
    </row>
    <row r="60" spans="3:9" x14ac:dyDescent="0.25">
      <c r="C60" s="51"/>
      <c r="D60" s="51"/>
      <c r="E60" s="51"/>
      <c r="F60" s="51"/>
      <c r="G60" s="51"/>
      <c r="H60" s="51"/>
      <c r="I60" s="51"/>
    </row>
    <row r="61" spans="3:9" x14ac:dyDescent="0.25">
      <c r="C61" s="51"/>
      <c r="D61" s="65"/>
      <c r="E61" s="208"/>
      <c r="F61" s="208"/>
      <c r="G61" s="51"/>
      <c r="H61" s="51"/>
      <c r="I61" s="51"/>
    </row>
    <row r="62" spans="3:9" x14ac:dyDescent="0.25">
      <c r="C62" s="51"/>
      <c r="D62" s="65"/>
      <c r="E62" s="208"/>
      <c r="F62" s="208"/>
      <c r="G62" s="51"/>
      <c r="H62" s="51"/>
      <c r="I62" s="51"/>
    </row>
    <row r="63" spans="3:9" x14ac:dyDescent="0.25">
      <c r="C63" s="51"/>
      <c r="D63" s="65"/>
      <c r="E63" s="208"/>
      <c r="F63" s="208"/>
      <c r="G63" s="51"/>
      <c r="H63" s="51"/>
      <c r="I63" s="51"/>
    </row>
    <row r="64" spans="3:9" x14ac:dyDescent="0.25">
      <c r="C64" s="51"/>
      <c r="D64" s="64"/>
      <c r="E64" s="64"/>
      <c r="F64" s="64"/>
      <c r="G64" s="51"/>
      <c r="H64" s="51"/>
      <c r="I64" s="51"/>
    </row>
    <row r="65" spans="3:9" x14ac:dyDescent="0.25">
      <c r="C65" s="51"/>
      <c r="D65" s="64"/>
      <c r="E65" s="64"/>
      <c r="F65" s="64"/>
      <c r="G65" s="78"/>
      <c r="H65" s="78"/>
      <c r="I65" s="78"/>
    </row>
    <row r="66" spans="3:9" x14ac:dyDescent="0.25">
      <c r="C66" s="51"/>
      <c r="D66" s="64"/>
      <c r="E66" s="64"/>
      <c r="F66" s="64"/>
      <c r="G66" s="51"/>
      <c r="H66" s="51"/>
      <c r="I66" s="51"/>
    </row>
    <row r="67" spans="3:9" x14ac:dyDescent="0.25">
      <c r="C67" s="51"/>
      <c r="D67" s="64"/>
      <c r="E67" s="64"/>
      <c r="F67" s="64"/>
      <c r="G67" s="51"/>
      <c r="H67" s="51"/>
      <c r="I67" s="73"/>
    </row>
    <row r="68" spans="3:9" x14ac:dyDescent="0.25">
      <c r="C68" s="51"/>
      <c r="D68" s="289"/>
      <c r="E68" s="64"/>
      <c r="F68" s="289"/>
      <c r="G68" s="78"/>
      <c r="H68" s="51"/>
      <c r="I68" s="51"/>
    </row>
    <row r="69" spans="3:9" x14ac:dyDescent="0.25">
      <c r="C69" s="51"/>
      <c r="D69" s="289"/>
      <c r="E69" s="64"/>
      <c r="F69" s="289"/>
      <c r="G69" s="51"/>
      <c r="H69" s="51"/>
      <c r="I69" s="51"/>
    </row>
    <row r="70" spans="3:9" x14ac:dyDescent="0.25">
      <c r="C70" s="51"/>
      <c r="D70" s="64"/>
      <c r="E70" s="290"/>
      <c r="F70" s="291"/>
      <c r="G70" s="51"/>
      <c r="H70" s="51"/>
      <c r="I70" s="51"/>
    </row>
    <row r="71" spans="3:9" x14ac:dyDescent="0.25">
      <c r="C71" s="51"/>
      <c r="D71" s="64"/>
      <c r="E71" s="290"/>
      <c r="F71" s="291"/>
      <c r="G71" s="51"/>
      <c r="H71" s="51"/>
      <c r="I71" s="51"/>
    </row>
    <row r="72" spans="3:9" x14ac:dyDescent="0.25">
      <c r="C72" s="51"/>
      <c r="D72" s="292"/>
      <c r="E72" s="64"/>
      <c r="F72" s="291"/>
      <c r="G72" s="51"/>
      <c r="H72" s="51"/>
      <c r="I72" s="51"/>
    </row>
    <row r="73" spans="3:9" x14ac:dyDescent="0.25">
      <c r="C73" s="51"/>
      <c r="D73" s="292"/>
      <c r="E73" s="64"/>
      <c r="F73" s="291"/>
      <c r="G73" s="51"/>
      <c r="H73" s="51"/>
      <c r="I73" s="51"/>
    </row>
    <row r="74" spans="3:9" x14ac:dyDescent="0.25">
      <c r="C74" s="51"/>
      <c r="D74" s="51"/>
      <c r="E74" s="51"/>
      <c r="F74" s="51"/>
      <c r="G74" s="51"/>
      <c r="H74" s="51"/>
      <c r="I74" s="51"/>
    </row>
    <row r="75" spans="3:9" x14ac:dyDescent="0.25">
      <c r="C75" s="51"/>
      <c r="D75" s="51"/>
      <c r="E75" s="51"/>
      <c r="F75" s="51"/>
      <c r="G75" s="51"/>
      <c r="H75" s="51"/>
      <c r="I75" s="51"/>
    </row>
    <row r="76" spans="3:9" x14ac:dyDescent="0.25">
      <c r="C76" s="51"/>
      <c r="D76" s="51"/>
      <c r="E76" s="51"/>
      <c r="F76" s="51"/>
      <c r="G76" s="51"/>
      <c r="H76" s="51"/>
      <c r="I76" s="51"/>
    </row>
    <row r="77" spans="3:9" x14ac:dyDescent="0.25">
      <c r="C77" s="51"/>
      <c r="D77" s="79"/>
      <c r="E77" s="79"/>
      <c r="F77" s="79"/>
      <c r="G77" s="51"/>
      <c r="H77" s="51"/>
      <c r="I77" s="51"/>
    </row>
    <row r="78" spans="3:9" x14ac:dyDescent="0.25">
      <c r="C78" s="51"/>
      <c r="D78" s="79"/>
      <c r="E78" s="79"/>
      <c r="F78" s="79"/>
      <c r="G78" s="51"/>
      <c r="H78" s="51"/>
      <c r="I78" s="51"/>
    </row>
    <row r="79" spans="3:9" x14ac:dyDescent="0.25">
      <c r="C79" s="51"/>
      <c r="D79" s="51"/>
      <c r="E79" s="51"/>
      <c r="F79" s="51"/>
      <c r="G79" s="51"/>
      <c r="H79" s="51"/>
      <c r="I79" s="51"/>
    </row>
    <row r="80" spans="3:9" x14ac:dyDescent="0.25">
      <c r="C80" s="51"/>
      <c r="D80" s="51"/>
      <c r="E80" s="51"/>
      <c r="F80" s="51"/>
      <c r="G80" s="51"/>
      <c r="H80" s="51"/>
      <c r="I80" s="51"/>
    </row>
    <row r="81" spans="3:9" x14ac:dyDescent="0.25">
      <c r="C81" s="51"/>
      <c r="D81" s="51"/>
      <c r="E81" s="51"/>
      <c r="F81" s="51"/>
      <c r="G81" s="51"/>
      <c r="H81" s="51"/>
      <c r="I81" s="51"/>
    </row>
    <row r="82" spans="3:9" x14ac:dyDescent="0.25">
      <c r="C82" s="51"/>
      <c r="D82" s="51"/>
      <c r="E82" s="51"/>
      <c r="F82" s="51"/>
      <c r="G82" s="51"/>
      <c r="H82" s="51"/>
      <c r="I82" s="51"/>
    </row>
    <row r="83" spans="3:9" x14ac:dyDescent="0.25">
      <c r="C83" s="51"/>
      <c r="D83" s="80"/>
      <c r="E83" s="51"/>
      <c r="F83" s="51"/>
      <c r="G83" s="51"/>
      <c r="H83" s="51"/>
      <c r="I83" s="51"/>
    </row>
    <row r="84" spans="3:9" x14ac:dyDescent="0.25">
      <c r="C84" s="51"/>
      <c r="D84" s="80"/>
      <c r="E84" s="51"/>
      <c r="F84" s="51"/>
      <c r="G84" s="51"/>
      <c r="H84" s="51"/>
      <c r="I84" s="51"/>
    </row>
    <row r="85" spans="3:9" x14ac:dyDescent="0.25">
      <c r="C85" s="51"/>
      <c r="D85" s="80"/>
      <c r="E85" s="51"/>
      <c r="F85" s="51"/>
      <c r="G85" s="51"/>
      <c r="H85" s="51"/>
      <c r="I85" s="51"/>
    </row>
    <row r="86" spans="3:9" x14ac:dyDescent="0.25">
      <c r="C86" s="51"/>
      <c r="D86" s="80"/>
      <c r="E86" s="51"/>
      <c r="F86" s="51"/>
      <c r="G86" s="51"/>
      <c r="H86" s="51"/>
      <c r="I86" s="51"/>
    </row>
    <row r="87" spans="3:9" x14ac:dyDescent="0.25">
      <c r="C87" s="51"/>
      <c r="D87" s="80"/>
      <c r="E87" s="51"/>
      <c r="F87" s="51"/>
      <c r="G87" s="51"/>
      <c r="H87" s="51"/>
      <c r="I87" s="51"/>
    </row>
    <row r="88" spans="3:9" x14ac:dyDescent="0.25">
      <c r="C88" s="51"/>
      <c r="D88" s="80"/>
      <c r="E88" s="51"/>
      <c r="F88" s="51"/>
      <c r="G88" s="51"/>
      <c r="H88" s="51"/>
      <c r="I88" s="51"/>
    </row>
    <row r="89" spans="3:9" x14ac:dyDescent="0.25">
      <c r="C89" s="51"/>
      <c r="D89" s="3"/>
      <c r="E89" s="51"/>
      <c r="F89" s="51"/>
      <c r="G89" s="51"/>
      <c r="H89" s="51"/>
      <c r="I89" s="51"/>
    </row>
    <row r="90" spans="3:9" x14ac:dyDescent="0.25">
      <c r="C90" s="51"/>
      <c r="D90" s="3"/>
      <c r="E90" s="51"/>
      <c r="F90" s="51"/>
      <c r="G90" s="51"/>
      <c r="H90" s="51"/>
      <c r="I90" s="51"/>
    </row>
    <row r="91" spans="3:9" x14ac:dyDescent="0.25">
      <c r="C91" s="51"/>
      <c r="D91" s="51"/>
      <c r="E91" s="51"/>
      <c r="F91" s="51"/>
      <c r="G91" s="51"/>
      <c r="H91" s="51"/>
      <c r="I91" s="51"/>
    </row>
    <row r="92" spans="3:9" x14ac:dyDescent="0.25">
      <c r="C92" s="51"/>
      <c r="D92" s="51"/>
      <c r="E92" s="51"/>
      <c r="F92" s="51"/>
      <c r="G92" s="51"/>
      <c r="H92" s="51"/>
      <c r="I92" s="51"/>
    </row>
    <row r="93" spans="3:9" x14ac:dyDescent="0.25">
      <c r="C93" s="51"/>
      <c r="D93" s="51"/>
      <c r="E93" s="51"/>
      <c r="F93" s="51"/>
      <c r="G93" s="51"/>
      <c r="H93" s="51"/>
      <c r="I93" s="51"/>
    </row>
    <row r="94" spans="3:9" x14ac:dyDescent="0.25">
      <c r="C94" s="51"/>
      <c r="D94" s="51"/>
      <c r="E94" s="51"/>
      <c r="F94" s="51"/>
      <c r="G94" s="51"/>
      <c r="H94" s="51"/>
      <c r="I94" s="51"/>
    </row>
    <row r="95" spans="3:9" x14ac:dyDescent="0.25">
      <c r="C95" s="51"/>
      <c r="D95" s="3"/>
      <c r="E95" s="80"/>
      <c r="F95" s="64"/>
      <c r="G95" s="51"/>
      <c r="H95" s="51"/>
      <c r="I95" s="51"/>
    </row>
    <row r="96" spans="3:9" x14ac:dyDescent="0.25">
      <c r="C96" s="51"/>
      <c r="D96" s="3"/>
      <c r="E96" s="80"/>
      <c r="F96" s="64"/>
      <c r="G96" s="51"/>
      <c r="H96" s="51"/>
      <c r="I96" s="51"/>
    </row>
    <row r="97" spans="3:9" x14ac:dyDescent="0.25">
      <c r="C97" s="51"/>
      <c r="D97" s="3"/>
      <c r="E97" s="80"/>
      <c r="F97" s="64"/>
      <c r="G97" s="51"/>
      <c r="H97" s="51"/>
      <c r="I97" s="51"/>
    </row>
    <row r="98" spans="3:9" x14ac:dyDescent="0.25">
      <c r="C98" s="51"/>
      <c r="D98" s="3"/>
      <c r="E98" s="80"/>
      <c r="F98" s="64"/>
      <c r="G98" s="51"/>
      <c r="H98" s="51"/>
      <c r="I98" s="51"/>
    </row>
    <row r="99" spans="3:9" x14ac:dyDescent="0.25">
      <c r="C99" s="51"/>
      <c r="D99" s="80"/>
      <c r="E99" s="80"/>
      <c r="F99" s="64"/>
      <c r="G99" s="51"/>
      <c r="H99" s="51"/>
      <c r="I99" s="51"/>
    </row>
    <row r="100" spans="3:9" x14ac:dyDescent="0.25">
      <c r="C100" s="51"/>
      <c r="D100" s="3"/>
      <c r="E100" s="80"/>
      <c r="F100" s="64"/>
      <c r="G100" s="51"/>
      <c r="H100" s="51"/>
      <c r="I100" s="51"/>
    </row>
    <row r="101" spans="3:9" x14ac:dyDescent="0.25">
      <c r="C101" s="51"/>
      <c r="D101" s="3"/>
      <c r="E101" s="3"/>
      <c r="F101" s="77"/>
      <c r="G101" s="51"/>
      <c r="H101" s="51"/>
      <c r="I101" s="51"/>
    </row>
    <row r="102" spans="3:9" x14ac:dyDescent="0.25">
      <c r="C102" s="51"/>
      <c r="D102" s="3"/>
      <c r="E102" s="3"/>
      <c r="F102" s="77"/>
      <c r="G102" s="51"/>
      <c r="H102" s="51"/>
      <c r="I102" s="51"/>
    </row>
    <row r="103" spans="3:9" x14ac:dyDescent="0.25">
      <c r="C103" s="51"/>
      <c r="D103" s="81"/>
      <c r="E103" s="81"/>
      <c r="F103" s="64"/>
      <c r="G103" s="51"/>
      <c r="H103" s="51"/>
      <c r="I103" s="51"/>
    </row>
    <row r="104" spans="3:9" x14ac:dyDescent="0.25">
      <c r="C104" s="51"/>
      <c r="D104" s="81"/>
      <c r="E104" s="81"/>
      <c r="F104" s="65"/>
      <c r="G104" s="51"/>
      <c r="H104" s="51"/>
      <c r="I104" s="51"/>
    </row>
    <row r="105" spans="3:9" x14ac:dyDescent="0.25">
      <c r="C105" s="51"/>
      <c r="D105" s="51"/>
      <c r="E105" s="51"/>
      <c r="F105" s="51"/>
      <c r="G105" s="51"/>
      <c r="H105" s="51"/>
      <c r="I105" s="51"/>
    </row>
    <row r="106" spans="3:9" x14ac:dyDescent="0.25">
      <c r="C106" s="51"/>
      <c r="D106" s="51"/>
      <c r="E106" s="51"/>
      <c r="F106" s="51"/>
      <c r="G106" s="51"/>
      <c r="H106" s="51"/>
      <c r="I106" s="51"/>
    </row>
    <row r="107" spans="3:9" x14ac:dyDescent="0.25">
      <c r="C107" s="51"/>
      <c r="D107" s="51"/>
      <c r="E107" s="51"/>
      <c r="F107" s="51"/>
      <c r="G107" s="51"/>
      <c r="H107" s="51"/>
      <c r="I107" s="51"/>
    </row>
    <row r="108" spans="3:9" x14ac:dyDescent="0.25">
      <c r="C108" s="51"/>
      <c r="D108" s="51"/>
      <c r="E108" s="51"/>
      <c r="F108" s="51"/>
      <c r="G108" s="51"/>
      <c r="H108" s="51"/>
      <c r="I108" s="51"/>
    </row>
    <row r="109" spans="3:9" x14ac:dyDescent="0.25">
      <c r="C109" s="51"/>
      <c r="D109" s="51"/>
      <c r="E109" s="51"/>
      <c r="F109" s="51"/>
      <c r="G109" s="51"/>
      <c r="H109" s="51"/>
      <c r="I109" s="51"/>
    </row>
    <row r="110" spans="3:9" x14ac:dyDescent="0.25">
      <c r="C110" s="51"/>
      <c r="D110" s="51"/>
      <c r="E110" s="51"/>
      <c r="F110" s="51"/>
      <c r="G110" s="51"/>
      <c r="H110" s="51"/>
      <c r="I110" s="51"/>
    </row>
    <row r="111" spans="3:9" x14ac:dyDescent="0.25">
      <c r="C111" s="51"/>
      <c r="D111" s="51"/>
      <c r="E111" s="51"/>
      <c r="F111" s="51"/>
      <c r="G111" s="51"/>
      <c r="H111" s="51"/>
      <c r="I111" s="51"/>
    </row>
    <row r="112" spans="3:9" x14ac:dyDescent="0.25">
      <c r="C112" s="51"/>
      <c r="D112" s="51"/>
      <c r="E112" s="51"/>
      <c r="F112" s="51"/>
      <c r="G112" s="51"/>
      <c r="H112" s="51"/>
      <c r="I112" s="51"/>
    </row>
    <row r="113" spans="3:9" x14ac:dyDescent="0.25">
      <c r="C113" s="51"/>
      <c r="D113" s="51"/>
      <c r="E113" s="51"/>
      <c r="F113" s="51"/>
      <c r="G113" s="51"/>
      <c r="H113" s="51"/>
      <c r="I113" s="51"/>
    </row>
    <row r="114" spans="3:9" x14ac:dyDescent="0.25">
      <c r="C114" s="51"/>
      <c r="D114" s="51"/>
      <c r="E114" s="51"/>
      <c r="F114" s="51"/>
      <c r="G114" s="51"/>
      <c r="H114" s="51"/>
      <c r="I114" s="51"/>
    </row>
    <row r="115" spans="3:9" x14ac:dyDescent="0.25">
      <c r="C115" s="51"/>
      <c r="D115" s="51"/>
      <c r="E115" s="51"/>
      <c r="F115" s="51"/>
      <c r="G115" s="51"/>
      <c r="H115" s="51"/>
      <c r="I115" s="51"/>
    </row>
    <row r="116" spans="3:9" x14ac:dyDescent="0.25">
      <c r="C116" s="51"/>
      <c r="D116" s="51"/>
      <c r="E116" s="51"/>
      <c r="F116" s="51"/>
      <c r="G116" s="51"/>
      <c r="H116" s="51"/>
      <c r="I116" s="51"/>
    </row>
    <row r="117" spans="3:9" x14ac:dyDescent="0.25">
      <c r="C117" s="51"/>
      <c r="D117" s="51"/>
      <c r="E117" s="51"/>
      <c r="F117" s="51"/>
      <c r="G117" s="51"/>
      <c r="H117" s="51"/>
      <c r="I117" s="51"/>
    </row>
    <row r="118" spans="3:9" x14ac:dyDescent="0.25">
      <c r="C118" s="51"/>
      <c r="D118" s="51"/>
      <c r="E118" s="51"/>
      <c r="F118" s="51"/>
      <c r="G118" s="51"/>
      <c r="H118" s="51"/>
      <c r="I118" s="51"/>
    </row>
    <row r="119" spans="3:9" x14ac:dyDescent="0.25">
      <c r="C119" s="51"/>
      <c r="D119" s="51"/>
      <c r="E119" s="51"/>
      <c r="F119" s="51"/>
      <c r="G119" s="51"/>
      <c r="H119" s="51"/>
      <c r="I119" s="51"/>
    </row>
    <row r="120" spans="3:9" x14ac:dyDescent="0.25">
      <c r="C120" s="51"/>
      <c r="D120" s="51"/>
      <c r="E120" s="51"/>
      <c r="F120" s="51"/>
      <c r="G120" s="51"/>
      <c r="H120" s="51"/>
      <c r="I120" s="51"/>
    </row>
    <row r="121" spans="3:9" x14ac:dyDescent="0.25">
      <c r="C121" s="51"/>
      <c r="D121" s="51"/>
      <c r="E121" s="51"/>
      <c r="F121" s="51"/>
      <c r="G121" s="51"/>
      <c r="H121" s="51"/>
      <c r="I121" s="51"/>
    </row>
    <row r="122" spans="3:9" x14ac:dyDescent="0.25">
      <c r="C122" s="51"/>
      <c r="D122" s="51"/>
      <c r="E122" s="51"/>
      <c r="F122" s="51"/>
      <c r="G122" s="51"/>
      <c r="H122" s="51"/>
      <c r="I122" s="51"/>
    </row>
    <row r="123" spans="3:9" x14ac:dyDescent="0.25">
      <c r="C123" s="51"/>
      <c r="D123" s="51"/>
      <c r="E123" s="51"/>
      <c r="F123" s="51"/>
      <c r="G123" s="51"/>
      <c r="H123" s="51"/>
      <c r="I123" s="51"/>
    </row>
    <row r="124" spans="3:9" x14ac:dyDescent="0.25">
      <c r="C124" s="51"/>
      <c r="D124" s="51"/>
      <c r="E124" s="51"/>
      <c r="F124" s="51"/>
      <c r="G124" s="51"/>
      <c r="H124" s="51"/>
      <c r="I124" s="51"/>
    </row>
    <row r="125" spans="3:9" x14ac:dyDescent="0.25">
      <c r="C125" s="51"/>
      <c r="D125" s="51"/>
      <c r="E125" s="51"/>
      <c r="F125" s="51"/>
      <c r="G125" s="51"/>
      <c r="H125" s="51"/>
      <c r="I125" s="51"/>
    </row>
    <row r="126" spans="3:9" x14ac:dyDescent="0.25">
      <c r="C126" s="51"/>
      <c r="D126" s="51"/>
      <c r="E126" s="51"/>
      <c r="F126" s="51"/>
      <c r="G126" s="51"/>
      <c r="H126" s="51"/>
      <c r="I126" s="51"/>
    </row>
    <row r="127" spans="3:9" x14ac:dyDescent="0.25">
      <c r="C127" s="51"/>
      <c r="D127" s="51"/>
      <c r="E127" s="51"/>
      <c r="F127" s="51"/>
      <c r="G127" s="51"/>
      <c r="H127" s="51"/>
      <c r="I127" s="51"/>
    </row>
    <row r="128" spans="3:9" x14ac:dyDescent="0.25">
      <c r="C128" s="51"/>
      <c r="D128" s="51"/>
      <c r="E128" s="51"/>
      <c r="F128" s="51"/>
      <c r="G128" s="51"/>
      <c r="H128" s="51"/>
      <c r="I128" s="51"/>
    </row>
    <row r="129" spans="3:9" x14ac:dyDescent="0.25">
      <c r="C129" s="51"/>
      <c r="D129" s="51"/>
      <c r="E129" s="51"/>
      <c r="F129" s="51"/>
      <c r="G129" s="51"/>
      <c r="H129" s="51"/>
      <c r="I129" s="51"/>
    </row>
    <row r="130" spans="3:9" x14ac:dyDescent="0.25">
      <c r="C130" s="51"/>
      <c r="D130" s="51"/>
      <c r="E130" s="51"/>
      <c r="F130" s="51"/>
      <c r="G130" s="51"/>
      <c r="H130" s="51"/>
      <c r="I130" s="51"/>
    </row>
    <row r="131" spans="3:9" x14ac:dyDescent="0.25">
      <c r="C131" s="51"/>
      <c r="D131" s="51"/>
      <c r="E131" s="51"/>
      <c r="F131" s="51"/>
      <c r="G131" s="51"/>
      <c r="H131" s="51"/>
      <c r="I131" s="51"/>
    </row>
  </sheetData>
  <sheetProtection selectLockedCells="1" selectUnlockedCells="1"/>
  <mergeCells count="18">
    <mergeCell ref="E70:E71"/>
    <mergeCell ref="F70:F71"/>
    <mergeCell ref="D72:D73"/>
    <mergeCell ref="F72:F73"/>
    <mergeCell ref="G52:G54"/>
    <mergeCell ref="H52:H54"/>
    <mergeCell ref="E61:E63"/>
    <mergeCell ref="F61:F63"/>
    <mergeCell ref="D68:D69"/>
    <mergeCell ref="F68:F69"/>
    <mergeCell ref="G3:G4"/>
    <mergeCell ref="H3:H4"/>
    <mergeCell ref="B1:F1"/>
    <mergeCell ref="A3:A4"/>
    <mergeCell ref="C3:C4"/>
    <mergeCell ref="D3:D4"/>
    <mergeCell ref="E3:E4"/>
    <mergeCell ref="F3:F4"/>
  </mergeCells>
  <pageMargins left="0.7" right="0.7" top="0.75" bottom="0.75" header="0.3" footer="0.3"/>
  <pageSetup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75"/>
  <sheetViews>
    <sheetView tabSelected="1" topLeftCell="A497" workbookViewId="0">
      <selection activeCell="I522" sqref="I522:J522"/>
    </sheetView>
  </sheetViews>
  <sheetFormatPr defaultRowHeight="15" x14ac:dyDescent="0.25"/>
  <cols>
    <col min="1" max="1" width="2.28515625" style="179" customWidth="1"/>
    <col min="2" max="2" width="0" style="179" hidden="1" customWidth="1"/>
    <col min="3" max="3" width="11.7109375" style="179" customWidth="1"/>
    <col min="4" max="4" width="6.5703125" style="179" customWidth="1"/>
    <col min="5" max="5" width="82.85546875" style="179" customWidth="1"/>
    <col min="6" max="6" width="7.42578125" style="179" customWidth="1"/>
    <col min="7" max="7" width="11.140625" style="179" customWidth="1"/>
    <col min="8" max="8" width="14.85546875" style="179" customWidth="1"/>
    <col min="9" max="9" width="44.42578125" style="179" customWidth="1"/>
    <col min="10" max="10" width="20.85546875" style="179" customWidth="1"/>
    <col min="11" max="11" width="0.85546875" style="179" customWidth="1"/>
    <col min="12" max="12" width="1.42578125" style="179" customWidth="1"/>
    <col min="13" max="13" width="11.42578125" style="179" bestFit="1" customWidth="1"/>
    <col min="14" max="246" width="9.140625" style="179"/>
    <col min="247" max="247" width="2.28515625" style="179" customWidth="1"/>
    <col min="248" max="248" width="0" style="179" hidden="1" customWidth="1"/>
    <col min="249" max="249" width="11.7109375" style="179" customWidth="1"/>
    <col min="250" max="250" width="19.42578125" style="179" customWidth="1"/>
    <col min="251" max="251" width="8.5703125" style="179" customWidth="1"/>
    <col min="252" max="252" width="1.28515625" style="179" customWidth="1"/>
    <col min="253" max="253" width="6.7109375" style="179" customWidth="1"/>
    <col min="254" max="254" width="11.140625" style="179" customWidth="1"/>
    <col min="255" max="255" width="7.5703125" style="179" customWidth="1"/>
    <col min="256" max="256" width="7" style="179" customWidth="1"/>
    <col min="257" max="257" width="6.5703125" style="179" customWidth="1"/>
    <col min="258" max="258" width="9.28515625" style="179" customWidth="1"/>
    <col min="259" max="259" width="7.42578125" style="179" customWidth="1"/>
    <col min="260" max="260" width="11.140625" style="179" customWidth="1"/>
    <col min="261" max="261" width="14.85546875" style="179" customWidth="1"/>
    <col min="262" max="262" width="18.5703125" style="179" customWidth="1"/>
    <col min="263" max="263" width="5" style="179" customWidth="1"/>
    <col min="264" max="264" width="0.85546875" style="179" customWidth="1"/>
    <col min="265" max="265" width="1.42578125" style="179" customWidth="1"/>
    <col min="266" max="502" width="9.140625" style="179"/>
    <col min="503" max="503" width="2.28515625" style="179" customWidth="1"/>
    <col min="504" max="504" width="0" style="179" hidden="1" customWidth="1"/>
    <col min="505" max="505" width="11.7109375" style="179" customWidth="1"/>
    <col min="506" max="506" width="19.42578125" style="179" customWidth="1"/>
    <col min="507" max="507" width="8.5703125" style="179" customWidth="1"/>
    <col min="508" max="508" width="1.28515625" style="179" customWidth="1"/>
    <col min="509" max="509" width="6.7109375" style="179" customWidth="1"/>
    <col min="510" max="510" width="11.140625" style="179" customWidth="1"/>
    <col min="511" max="511" width="7.5703125" style="179" customWidth="1"/>
    <col min="512" max="512" width="7" style="179" customWidth="1"/>
    <col min="513" max="513" width="6.5703125" style="179" customWidth="1"/>
    <col min="514" max="514" width="9.28515625" style="179" customWidth="1"/>
    <col min="515" max="515" width="7.42578125" style="179" customWidth="1"/>
    <col min="516" max="516" width="11.140625" style="179" customWidth="1"/>
    <col min="517" max="517" width="14.85546875" style="179" customWidth="1"/>
    <col min="518" max="518" width="18.5703125" style="179" customWidth="1"/>
    <col min="519" max="519" width="5" style="179" customWidth="1"/>
    <col min="520" max="520" width="0.85546875" style="179" customWidth="1"/>
    <col min="521" max="521" width="1.42578125" style="179" customWidth="1"/>
    <col min="522" max="758" width="9.140625" style="179"/>
    <col min="759" max="759" width="2.28515625" style="179" customWidth="1"/>
    <col min="760" max="760" width="0" style="179" hidden="1" customWidth="1"/>
    <col min="761" max="761" width="11.7109375" style="179" customWidth="1"/>
    <col min="762" max="762" width="19.42578125" style="179" customWidth="1"/>
    <col min="763" max="763" width="8.5703125" style="179" customWidth="1"/>
    <col min="764" max="764" width="1.28515625" style="179" customWidth="1"/>
    <col min="765" max="765" width="6.7109375" style="179" customWidth="1"/>
    <col min="766" max="766" width="11.140625" style="179" customWidth="1"/>
    <col min="767" max="767" width="7.5703125" style="179" customWidth="1"/>
    <col min="768" max="768" width="7" style="179" customWidth="1"/>
    <col min="769" max="769" width="6.5703125" style="179" customWidth="1"/>
    <col min="770" max="770" width="9.28515625" style="179" customWidth="1"/>
    <col min="771" max="771" width="7.42578125" style="179" customWidth="1"/>
    <col min="772" max="772" width="11.140625" style="179" customWidth="1"/>
    <col min="773" max="773" width="14.85546875" style="179" customWidth="1"/>
    <col min="774" max="774" width="18.5703125" style="179" customWidth="1"/>
    <col min="775" max="775" width="5" style="179" customWidth="1"/>
    <col min="776" max="776" width="0.85546875" style="179" customWidth="1"/>
    <col min="777" max="777" width="1.42578125" style="179" customWidth="1"/>
    <col min="778" max="1014" width="9.140625" style="179"/>
    <col min="1015" max="1015" width="2.28515625" style="179" customWidth="1"/>
    <col min="1016" max="1016" width="0" style="179" hidden="1" customWidth="1"/>
    <col min="1017" max="1017" width="11.7109375" style="179" customWidth="1"/>
    <col min="1018" max="1018" width="19.42578125" style="179" customWidth="1"/>
    <col min="1019" max="1019" width="8.5703125" style="179" customWidth="1"/>
    <col min="1020" max="1020" width="1.28515625" style="179" customWidth="1"/>
    <col min="1021" max="1021" width="6.7109375" style="179" customWidth="1"/>
    <col min="1022" max="1022" width="11.140625" style="179" customWidth="1"/>
    <col min="1023" max="1023" width="7.5703125" style="179" customWidth="1"/>
    <col min="1024" max="1024" width="7" style="179" customWidth="1"/>
    <col min="1025" max="1025" width="6.5703125" style="179" customWidth="1"/>
    <col min="1026" max="1026" width="9.28515625" style="179" customWidth="1"/>
    <col min="1027" max="1027" width="7.42578125" style="179" customWidth="1"/>
    <col min="1028" max="1028" width="11.140625" style="179" customWidth="1"/>
    <col min="1029" max="1029" width="14.85546875" style="179" customWidth="1"/>
    <col min="1030" max="1030" width="18.5703125" style="179" customWidth="1"/>
    <col min="1031" max="1031" width="5" style="179" customWidth="1"/>
    <col min="1032" max="1032" width="0.85546875" style="179" customWidth="1"/>
    <col min="1033" max="1033" width="1.42578125" style="179" customWidth="1"/>
    <col min="1034" max="1270" width="9.140625" style="179"/>
    <col min="1271" max="1271" width="2.28515625" style="179" customWidth="1"/>
    <col min="1272" max="1272" width="0" style="179" hidden="1" customWidth="1"/>
    <col min="1273" max="1273" width="11.7109375" style="179" customWidth="1"/>
    <col min="1274" max="1274" width="19.42578125" style="179" customWidth="1"/>
    <col min="1275" max="1275" width="8.5703125" style="179" customWidth="1"/>
    <col min="1276" max="1276" width="1.28515625" style="179" customWidth="1"/>
    <col min="1277" max="1277" width="6.7109375" style="179" customWidth="1"/>
    <col min="1278" max="1278" width="11.140625" style="179" customWidth="1"/>
    <col min="1279" max="1279" width="7.5703125" style="179" customWidth="1"/>
    <col min="1280" max="1280" width="7" style="179" customWidth="1"/>
    <col min="1281" max="1281" width="6.5703125" style="179" customWidth="1"/>
    <col min="1282" max="1282" width="9.28515625" style="179" customWidth="1"/>
    <col min="1283" max="1283" width="7.42578125" style="179" customWidth="1"/>
    <col min="1284" max="1284" width="11.140625" style="179" customWidth="1"/>
    <col min="1285" max="1285" width="14.85546875" style="179" customWidth="1"/>
    <col min="1286" max="1286" width="18.5703125" style="179" customWidth="1"/>
    <col min="1287" max="1287" width="5" style="179" customWidth="1"/>
    <col min="1288" max="1288" width="0.85546875" style="179" customWidth="1"/>
    <col min="1289" max="1289" width="1.42578125" style="179" customWidth="1"/>
    <col min="1290" max="1526" width="9.140625" style="179"/>
    <col min="1527" max="1527" width="2.28515625" style="179" customWidth="1"/>
    <col min="1528" max="1528" width="0" style="179" hidden="1" customWidth="1"/>
    <col min="1529" max="1529" width="11.7109375" style="179" customWidth="1"/>
    <col min="1530" max="1530" width="19.42578125" style="179" customWidth="1"/>
    <col min="1531" max="1531" width="8.5703125" style="179" customWidth="1"/>
    <col min="1532" max="1532" width="1.28515625" style="179" customWidth="1"/>
    <col min="1533" max="1533" width="6.7109375" style="179" customWidth="1"/>
    <col min="1534" max="1534" width="11.140625" style="179" customWidth="1"/>
    <col min="1535" max="1535" width="7.5703125" style="179" customWidth="1"/>
    <col min="1536" max="1536" width="7" style="179" customWidth="1"/>
    <col min="1537" max="1537" width="6.5703125" style="179" customWidth="1"/>
    <col min="1538" max="1538" width="9.28515625" style="179" customWidth="1"/>
    <col min="1539" max="1539" width="7.42578125" style="179" customWidth="1"/>
    <col min="1540" max="1540" width="11.140625" style="179" customWidth="1"/>
    <col min="1541" max="1541" width="14.85546875" style="179" customWidth="1"/>
    <col min="1542" max="1542" width="18.5703125" style="179" customWidth="1"/>
    <col min="1543" max="1543" width="5" style="179" customWidth="1"/>
    <col min="1544" max="1544" width="0.85546875" style="179" customWidth="1"/>
    <col min="1545" max="1545" width="1.42578125" style="179" customWidth="1"/>
    <col min="1546" max="1782" width="9.140625" style="179"/>
    <col min="1783" max="1783" width="2.28515625" style="179" customWidth="1"/>
    <col min="1784" max="1784" width="0" style="179" hidden="1" customWidth="1"/>
    <col min="1785" max="1785" width="11.7109375" style="179" customWidth="1"/>
    <col min="1786" max="1786" width="19.42578125" style="179" customWidth="1"/>
    <col min="1787" max="1787" width="8.5703125" style="179" customWidth="1"/>
    <col min="1788" max="1788" width="1.28515625" style="179" customWidth="1"/>
    <col min="1789" max="1789" width="6.7109375" style="179" customWidth="1"/>
    <col min="1790" max="1790" width="11.140625" style="179" customWidth="1"/>
    <col min="1791" max="1791" width="7.5703125" style="179" customWidth="1"/>
    <col min="1792" max="1792" width="7" style="179" customWidth="1"/>
    <col min="1793" max="1793" width="6.5703125" style="179" customWidth="1"/>
    <col min="1794" max="1794" width="9.28515625" style="179" customWidth="1"/>
    <col min="1795" max="1795" width="7.42578125" style="179" customWidth="1"/>
    <col min="1796" max="1796" width="11.140625" style="179" customWidth="1"/>
    <col min="1797" max="1797" width="14.85546875" style="179" customWidth="1"/>
    <col min="1798" max="1798" width="18.5703125" style="179" customWidth="1"/>
    <col min="1799" max="1799" width="5" style="179" customWidth="1"/>
    <col min="1800" max="1800" width="0.85546875" style="179" customWidth="1"/>
    <col min="1801" max="1801" width="1.42578125" style="179" customWidth="1"/>
    <col min="1802" max="2038" width="9.140625" style="179"/>
    <col min="2039" max="2039" width="2.28515625" style="179" customWidth="1"/>
    <col min="2040" max="2040" width="0" style="179" hidden="1" customWidth="1"/>
    <col min="2041" max="2041" width="11.7109375" style="179" customWidth="1"/>
    <col min="2042" max="2042" width="19.42578125" style="179" customWidth="1"/>
    <col min="2043" max="2043" width="8.5703125" style="179" customWidth="1"/>
    <col min="2044" max="2044" width="1.28515625" style="179" customWidth="1"/>
    <col min="2045" max="2045" width="6.7109375" style="179" customWidth="1"/>
    <col min="2046" max="2046" width="11.140625" style="179" customWidth="1"/>
    <col min="2047" max="2047" width="7.5703125" style="179" customWidth="1"/>
    <col min="2048" max="2048" width="7" style="179" customWidth="1"/>
    <col min="2049" max="2049" width="6.5703125" style="179" customWidth="1"/>
    <col min="2050" max="2050" width="9.28515625" style="179" customWidth="1"/>
    <col min="2051" max="2051" width="7.42578125" style="179" customWidth="1"/>
    <col min="2052" max="2052" width="11.140625" style="179" customWidth="1"/>
    <col min="2053" max="2053" width="14.85546875" style="179" customWidth="1"/>
    <col min="2054" max="2054" width="18.5703125" style="179" customWidth="1"/>
    <col min="2055" max="2055" width="5" style="179" customWidth="1"/>
    <col min="2056" max="2056" width="0.85546875" style="179" customWidth="1"/>
    <col min="2057" max="2057" width="1.42578125" style="179" customWidth="1"/>
    <col min="2058" max="2294" width="9.140625" style="179"/>
    <col min="2295" max="2295" width="2.28515625" style="179" customWidth="1"/>
    <col min="2296" max="2296" width="0" style="179" hidden="1" customWidth="1"/>
    <col min="2297" max="2297" width="11.7109375" style="179" customWidth="1"/>
    <col min="2298" max="2298" width="19.42578125" style="179" customWidth="1"/>
    <col min="2299" max="2299" width="8.5703125" style="179" customWidth="1"/>
    <col min="2300" max="2300" width="1.28515625" style="179" customWidth="1"/>
    <col min="2301" max="2301" width="6.7109375" style="179" customWidth="1"/>
    <col min="2302" max="2302" width="11.140625" style="179" customWidth="1"/>
    <col min="2303" max="2303" width="7.5703125" style="179" customWidth="1"/>
    <col min="2304" max="2304" width="7" style="179" customWidth="1"/>
    <col min="2305" max="2305" width="6.5703125" style="179" customWidth="1"/>
    <col min="2306" max="2306" width="9.28515625" style="179" customWidth="1"/>
    <col min="2307" max="2307" width="7.42578125" style="179" customWidth="1"/>
    <col min="2308" max="2308" width="11.140625" style="179" customWidth="1"/>
    <col min="2309" max="2309" width="14.85546875" style="179" customWidth="1"/>
    <col min="2310" max="2310" width="18.5703125" style="179" customWidth="1"/>
    <col min="2311" max="2311" width="5" style="179" customWidth="1"/>
    <col min="2312" max="2312" width="0.85546875" style="179" customWidth="1"/>
    <col min="2313" max="2313" width="1.42578125" style="179" customWidth="1"/>
    <col min="2314" max="2550" width="9.140625" style="179"/>
    <col min="2551" max="2551" width="2.28515625" style="179" customWidth="1"/>
    <col min="2552" max="2552" width="0" style="179" hidden="1" customWidth="1"/>
    <col min="2553" max="2553" width="11.7109375" style="179" customWidth="1"/>
    <col min="2554" max="2554" width="19.42578125" style="179" customWidth="1"/>
    <col min="2555" max="2555" width="8.5703125" style="179" customWidth="1"/>
    <col min="2556" max="2556" width="1.28515625" style="179" customWidth="1"/>
    <col min="2557" max="2557" width="6.7109375" style="179" customWidth="1"/>
    <col min="2558" max="2558" width="11.140625" style="179" customWidth="1"/>
    <col min="2559" max="2559" width="7.5703125" style="179" customWidth="1"/>
    <col min="2560" max="2560" width="7" style="179" customWidth="1"/>
    <col min="2561" max="2561" width="6.5703125" style="179" customWidth="1"/>
    <col min="2562" max="2562" width="9.28515625" style="179" customWidth="1"/>
    <col min="2563" max="2563" width="7.42578125" style="179" customWidth="1"/>
    <col min="2564" max="2564" width="11.140625" style="179" customWidth="1"/>
    <col min="2565" max="2565" width="14.85546875" style="179" customWidth="1"/>
    <col min="2566" max="2566" width="18.5703125" style="179" customWidth="1"/>
    <col min="2567" max="2567" width="5" style="179" customWidth="1"/>
    <col min="2568" max="2568" width="0.85546875" style="179" customWidth="1"/>
    <col min="2569" max="2569" width="1.42578125" style="179" customWidth="1"/>
    <col min="2570" max="2806" width="9.140625" style="179"/>
    <col min="2807" max="2807" width="2.28515625" style="179" customWidth="1"/>
    <col min="2808" max="2808" width="0" style="179" hidden="1" customWidth="1"/>
    <col min="2809" max="2809" width="11.7109375" style="179" customWidth="1"/>
    <col min="2810" max="2810" width="19.42578125" style="179" customWidth="1"/>
    <col min="2811" max="2811" width="8.5703125" style="179" customWidth="1"/>
    <col min="2812" max="2812" width="1.28515625" style="179" customWidth="1"/>
    <col min="2813" max="2813" width="6.7109375" style="179" customWidth="1"/>
    <col min="2814" max="2814" width="11.140625" style="179" customWidth="1"/>
    <col min="2815" max="2815" width="7.5703125" style="179" customWidth="1"/>
    <col min="2816" max="2816" width="7" style="179" customWidth="1"/>
    <col min="2817" max="2817" width="6.5703125" style="179" customWidth="1"/>
    <col min="2818" max="2818" width="9.28515625" style="179" customWidth="1"/>
    <col min="2819" max="2819" width="7.42578125" style="179" customWidth="1"/>
    <col min="2820" max="2820" width="11.140625" style="179" customWidth="1"/>
    <col min="2821" max="2821" width="14.85546875" style="179" customWidth="1"/>
    <col min="2822" max="2822" width="18.5703125" style="179" customWidth="1"/>
    <col min="2823" max="2823" width="5" style="179" customWidth="1"/>
    <col min="2824" max="2824" width="0.85546875" style="179" customWidth="1"/>
    <col min="2825" max="2825" width="1.42578125" style="179" customWidth="1"/>
    <col min="2826" max="3062" width="9.140625" style="179"/>
    <col min="3063" max="3063" width="2.28515625" style="179" customWidth="1"/>
    <col min="3064" max="3064" width="0" style="179" hidden="1" customWidth="1"/>
    <col min="3065" max="3065" width="11.7109375" style="179" customWidth="1"/>
    <col min="3066" max="3066" width="19.42578125" style="179" customWidth="1"/>
    <col min="3067" max="3067" width="8.5703125" style="179" customWidth="1"/>
    <col min="3068" max="3068" width="1.28515625" style="179" customWidth="1"/>
    <col min="3069" max="3069" width="6.7109375" style="179" customWidth="1"/>
    <col min="3070" max="3070" width="11.140625" style="179" customWidth="1"/>
    <col min="3071" max="3071" width="7.5703125" style="179" customWidth="1"/>
    <col min="3072" max="3072" width="7" style="179" customWidth="1"/>
    <col min="3073" max="3073" width="6.5703125" style="179" customWidth="1"/>
    <col min="3074" max="3074" width="9.28515625" style="179" customWidth="1"/>
    <col min="3075" max="3075" width="7.42578125" style="179" customWidth="1"/>
    <col min="3076" max="3076" width="11.140625" style="179" customWidth="1"/>
    <col min="3077" max="3077" width="14.85546875" style="179" customWidth="1"/>
    <col min="3078" max="3078" width="18.5703125" style="179" customWidth="1"/>
    <col min="3079" max="3079" width="5" style="179" customWidth="1"/>
    <col min="3080" max="3080" width="0.85546875" style="179" customWidth="1"/>
    <col min="3081" max="3081" width="1.42578125" style="179" customWidth="1"/>
    <col min="3082" max="3318" width="9.140625" style="179"/>
    <col min="3319" max="3319" width="2.28515625" style="179" customWidth="1"/>
    <col min="3320" max="3320" width="0" style="179" hidden="1" customWidth="1"/>
    <col min="3321" max="3321" width="11.7109375" style="179" customWidth="1"/>
    <col min="3322" max="3322" width="19.42578125" style="179" customWidth="1"/>
    <col min="3323" max="3323" width="8.5703125" style="179" customWidth="1"/>
    <col min="3324" max="3324" width="1.28515625" style="179" customWidth="1"/>
    <col min="3325" max="3325" width="6.7109375" style="179" customWidth="1"/>
    <col min="3326" max="3326" width="11.140625" style="179" customWidth="1"/>
    <col min="3327" max="3327" width="7.5703125" style="179" customWidth="1"/>
    <col min="3328" max="3328" width="7" style="179" customWidth="1"/>
    <col min="3329" max="3329" width="6.5703125" style="179" customWidth="1"/>
    <col min="3330" max="3330" width="9.28515625" style="179" customWidth="1"/>
    <col min="3331" max="3331" width="7.42578125" style="179" customWidth="1"/>
    <col min="3332" max="3332" width="11.140625" style="179" customWidth="1"/>
    <col min="3333" max="3333" width="14.85546875" style="179" customWidth="1"/>
    <col min="3334" max="3334" width="18.5703125" style="179" customWidth="1"/>
    <col min="3335" max="3335" width="5" style="179" customWidth="1"/>
    <col min="3336" max="3336" width="0.85546875" style="179" customWidth="1"/>
    <col min="3337" max="3337" width="1.42578125" style="179" customWidth="1"/>
    <col min="3338" max="3574" width="9.140625" style="179"/>
    <col min="3575" max="3575" width="2.28515625" style="179" customWidth="1"/>
    <col min="3576" max="3576" width="0" style="179" hidden="1" customWidth="1"/>
    <col min="3577" max="3577" width="11.7109375" style="179" customWidth="1"/>
    <col min="3578" max="3578" width="19.42578125" style="179" customWidth="1"/>
    <col min="3579" max="3579" width="8.5703125" style="179" customWidth="1"/>
    <col min="3580" max="3580" width="1.28515625" style="179" customWidth="1"/>
    <col min="3581" max="3581" width="6.7109375" style="179" customWidth="1"/>
    <col min="3582" max="3582" width="11.140625" style="179" customWidth="1"/>
    <col min="3583" max="3583" width="7.5703125" style="179" customWidth="1"/>
    <col min="3584" max="3584" width="7" style="179" customWidth="1"/>
    <col min="3585" max="3585" width="6.5703125" style="179" customWidth="1"/>
    <col min="3586" max="3586" width="9.28515625" style="179" customWidth="1"/>
    <col min="3587" max="3587" width="7.42578125" style="179" customWidth="1"/>
    <col min="3588" max="3588" width="11.140625" style="179" customWidth="1"/>
    <col min="3589" max="3589" width="14.85546875" style="179" customWidth="1"/>
    <col min="3590" max="3590" width="18.5703125" style="179" customWidth="1"/>
    <col min="3591" max="3591" width="5" style="179" customWidth="1"/>
    <col min="3592" max="3592" width="0.85546875" style="179" customWidth="1"/>
    <col min="3593" max="3593" width="1.42578125" style="179" customWidth="1"/>
    <col min="3594" max="3830" width="9.140625" style="179"/>
    <col min="3831" max="3831" width="2.28515625" style="179" customWidth="1"/>
    <col min="3832" max="3832" width="0" style="179" hidden="1" customWidth="1"/>
    <col min="3833" max="3833" width="11.7109375" style="179" customWidth="1"/>
    <col min="3834" max="3834" width="19.42578125" style="179" customWidth="1"/>
    <col min="3835" max="3835" width="8.5703125" style="179" customWidth="1"/>
    <col min="3836" max="3836" width="1.28515625" style="179" customWidth="1"/>
    <col min="3837" max="3837" width="6.7109375" style="179" customWidth="1"/>
    <col min="3838" max="3838" width="11.140625" style="179" customWidth="1"/>
    <col min="3839" max="3839" width="7.5703125" style="179" customWidth="1"/>
    <col min="3840" max="3840" width="7" style="179" customWidth="1"/>
    <col min="3841" max="3841" width="6.5703125" style="179" customWidth="1"/>
    <col min="3842" max="3842" width="9.28515625" style="179" customWidth="1"/>
    <col min="3843" max="3843" width="7.42578125" style="179" customWidth="1"/>
    <col min="3844" max="3844" width="11.140625" style="179" customWidth="1"/>
    <col min="3845" max="3845" width="14.85546875" style="179" customWidth="1"/>
    <col min="3846" max="3846" width="18.5703125" style="179" customWidth="1"/>
    <col min="3847" max="3847" width="5" style="179" customWidth="1"/>
    <col min="3848" max="3848" width="0.85546875" style="179" customWidth="1"/>
    <col min="3849" max="3849" width="1.42578125" style="179" customWidth="1"/>
    <col min="3850" max="4086" width="9.140625" style="179"/>
    <col min="4087" max="4087" width="2.28515625" style="179" customWidth="1"/>
    <col min="4088" max="4088" width="0" style="179" hidden="1" customWidth="1"/>
    <col min="4089" max="4089" width="11.7109375" style="179" customWidth="1"/>
    <col min="4090" max="4090" width="19.42578125" style="179" customWidth="1"/>
    <col min="4091" max="4091" width="8.5703125" style="179" customWidth="1"/>
    <col min="4092" max="4092" width="1.28515625" style="179" customWidth="1"/>
    <col min="4093" max="4093" width="6.7109375" style="179" customWidth="1"/>
    <col min="4094" max="4094" width="11.140625" style="179" customWidth="1"/>
    <col min="4095" max="4095" width="7.5703125" style="179" customWidth="1"/>
    <col min="4096" max="4096" width="7" style="179" customWidth="1"/>
    <col min="4097" max="4097" width="6.5703125" style="179" customWidth="1"/>
    <col min="4098" max="4098" width="9.28515625" style="179" customWidth="1"/>
    <col min="4099" max="4099" width="7.42578125" style="179" customWidth="1"/>
    <col min="4100" max="4100" width="11.140625" style="179" customWidth="1"/>
    <col min="4101" max="4101" width="14.85546875" style="179" customWidth="1"/>
    <col min="4102" max="4102" width="18.5703125" style="179" customWidth="1"/>
    <col min="4103" max="4103" width="5" style="179" customWidth="1"/>
    <col min="4104" max="4104" width="0.85546875" style="179" customWidth="1"/>
    <col min="4105" max="4105" width="1.42578125" style="179" customWidth="1"/>
    <col min="4106" max="4342" width="9.140625" style="179"/>
    <col min="4343" max="4343" width="2.28515625" style="179" customWidth="1"/>
    <col min="4344" max="4344" width="0" style="179" hidden="1" customWidth="1"/>
    <col min="4345" max="4345" width="11.7109375" style="179" customWidth="1"/>
    <col min="4346" max="4346" width="19.42578125" style="179" customWidth="1"/>
    <col min="4347" max="4347" width="8.5703125" style="179" customWidth="1"/>
    <col min="4348" max="4348" width="1.28515625" style="179" customWidth="1"/>
    <col min="4349" max="4349" width="6.7109375" style="179" customWidth="1"/>
    <col min="4350" max="4350" width="11.140625" style="179" customWidth="1"/>
    <col min="4351" max="4351" width="7.5703125" style="179" customWidth="1"/>
    <col min="4352" max="4352" width="7" style="179" customWidth="1"/>
    <col min="4353" max="4353" width="6.5703125" style="179" customWidth="1"/>
    <col min="4354" max="4354" width="9.28515625" style="179" customWidth="1"/>
    <col min="4355" max="4355" width="7.42578125" style="179" customWidth="1"/>
    <col min="4356" max="4356" width="11.140625" style="179" customWidth="1"/>
    <col min="4357" max="4357" width="14.85546875" style="179" customWidth="1"/>
    <col min="4358" max="4358" width="18.5703125" style="179" customWidth="1"/>
    <col min="4359" max="4359" width="5" style="179" customWidth="1"/>
    <col min="4360" max="4360" width="0.85546875" style="179" customWidth="1"/>
    <col min="4361" max="4361" width="1.42578125" style="179" customWidth="1"/>
    <col min="4362" max="4598" width="9.140625" style="179"/>
    <col min="4599" max="4599" width="2.28515625" style="179" customWidth="1"/>
    <col min="4600" max="4600" width="0" style="179" hidden="1" customWidth="1"/>
    <col min="4601" max="4601" width="11.7109375" style="179" customWidth="1"/>
    <col min="4602" max="4602" width="19.42578125" style="179" customWidth="1"/>
    <col min="4603" max="4603" width="8.5703125" style="179" customWidth="1"/>
    <col min="4604" max="4604" width="1.28515625" style="179" customWidth="1"/>
    <col min="4605" max="4605" width="6.7109375" style="179" customWidth="1"/>
    <col min="4606" max="4606" width="11.140625" style="179" customWidth="1"/>
    <col min="4607" max="4607" width="7.5703125" style="179" customWidth="1"/>
    <col min="4608" max="4608" width="7" style="179" customWidth="1"/>
    <col min="4609" max="4609" width="6.5703125" style="179" customWidth="1"/>
    <col min="4610" max="4610" width="9.28515625" style="179" customWidth="1"/>
    <col min="4611" max="4611" width="7.42578125" style="179" customWidth="1"/>
    <col min="4612" max="4612" width="11.140625" style="179" customWidth="1"/>
    <col min="4613" max="4613" width="14.85546875" style="179" customWidth="1"/>
    <col min="4614" max="4614" width="18.5703125" style="179" customWidth="1"/>
    <col min="4615" max="4615" width="5" style="179" customWidth="1"/>
    <col min="4616" max="4616" width="0.85546875" style="179" customWidth="1"/>
    <col min="4617" max="4617" width="1.42578125" style="179" customWidth="1"/>
    <col min="4618" max="4854" width="9.140625" style="179"/>
    <col min="4855" max="4855" width="2.28515625" style="179" customWidth="1"/>
    <col min="4856" max="4856" width="0" style="179" hidden="1" customWidth="1"/>
    <col min="4857" max="4857" width="11.7109375" style="179" customWidth="1"/>
    <col min="4858" max="4858" width="19.42578125" style="179" customWidth="1"/>
    <col min="4859" max="4859" width="8.5703125" style="179" customWidth="1"/>
    <col min="4860" max="4860" width="1.28515625" style="179" customWidth="1"/>
    <col min="4861" max="4861" width="6.7109375" style="179" customWidth="1"/>
    <col min="4862" max="4862" width="11.140625" style="179" customWidth="1"/>
    <col min="4863" max="4863" width="7.5703125" style="179" customWidth="1"/>
    <col min="4864" max="4864" width="7" style="179" customWidth="1"/>
    <col min="4865" max="4865" width="6.5703125" style="179" customWidth="1"/>
    <col min="4866" max="4866" width="9.28515625" style="179" customWidth="1"/>
    <col min="4867" max="4867" width="7.42578125" style="179" customWidth="1"/>
    <col min="4868" max="4868" width="11.140625" style="179" customWidth="1"/>
    <col min="4869" max="4869" width="14.85546875" style="179" customWidth="1"/>
    <col min="4870" max="4870" width="18.5703125" style="179" customWidth="1"/>
    <col min="4871" max="4871" width="5" style="179" customWidth="1"/>
    <col min="4872" max="4872" width="0.85546875" style="179" customWidth="1"/>
    <col min="4873" max="4873" width="1.42578125" style="179" customWidth="1"/>
    <col min="4874" max="5110" width="9.140625" style="179"/>
    <col min="5111" max="5111" width="2.28515625" style="179" customWidth="1"/>
    <col min="5112" max="5112" width="0" style="179" hidden="1" customWidth="1"/>
    <col min="5113" max="5113" width="11.7109375" style="179" customWidth="1"/>
    <col min="5114" max="5114" width="19.42578125" style="179" customWidth="1"/>
    <col min="5115" max="5115" width="8.5703125" style="179" customWidth="1"/>
    <col min="5116" max="5116" width="1.28515625" style="179" customWidth="1"/>
    <col min="5117" max="5117" width="6.7109375" style="179" customWidth="1"/>
    <col min="5118" max="5118" width="11.140625" style="179" customWidth="1"/>
    <col min="5119" max="5119" width="7.5703125" style="179" customWidth="1"/>
    <col min="5120" max="5120" width="7" style="179" customWidth="1"/>
    <col min="5121" max="5121" width="6.5703125" style="179" customWidth="1"/>
    <col min="5122" max="5122" width="9.28515625" style="179" customWidth="1"/>
    <col min="5123" max="5123" width="7.42578125" style="179" customWidth="1"/>
    <col min="5124" max="5124" width="11.140625" style="179" customWidth="1"/>
    <col min="5125" max="5125" width="14.85546875" style="179" customWidth="1"/>
    <col min="5126" max="5126" width="18.5703125" style="179" customWidth="1"/>
    <col min="5127" max="5127" width="5" style="179" customWidth="1"/>
    <col min="5128" max="5128" width="0.85546875" style="179" customWidth="1"/>
    <col min="5129" max="5129" width="1.42578125" style="179" customWidth="1"/>
    <col min="5130" max="5366" width="9.140625" style="179"/>
    <col min="5367" max="5367" width="2.28515625" style="179" customWidth="1"/>
    <col min="5368" max="5368" width="0" style="179" hidden="1" customWidth="1"/>
    <col min="5369" max="5369" width="11.7109375" style="179" customWidth="1"/>
    <col min="5370" max="5370" width="19.42578125" style="179" customWidth="1"/>
    <col min="5371" max="5371" width="8.5703125" style="179" customWidth="1"/>
    <col min="5372" max="5372" width="1.28515625" style="179" customWidth="1"/>
    <col min="5373" max="5373" width="6.7109375" style="179" customWidth="1"/>
    <col min="5374" max="5374" width="11.140625" style="179" customWidth="1"/>
    <col min="5375" max="5375" width="7.5703125" style="179" customWidth="1"/>
    <col min="5376" max="5376" width="7" style="179" customWidth="1"/>
    <col min="5377" max="5377" width="6.5703125" style="179" customWidth="1"/>
    <col min="5378" max="5378" width="9.28515625" style="179" customWidth="1"/>
    <col min="5379" max="5379" width="7.42578125" style="179" customWidth="1"/>
    <col min="5380" max="5380" width="11.140625" style="179" customWidth="1"/>
    <col min="5381" max="5381" width="14.85546875" style="179" customWidth="1"/>
    <col min="5382" max="5382" width="18.5703125" style="179" customWidth="1"/>
    <col min="5383" max="5383" width="5" style="179" customWidth="1"/>
    <col min="5384" max="5384" width="0.85546875" style="179" customWidth="1"/>
    <col min="5385" max="5385" width="1.42578125" style="179" customWidth="1"/>
    <col min="5386" max="5622" width="9.140625" style="179"/>
    <col min="5623" max="5623" width="2.28515625" style="179" customWidth="1"/>
    <col min="5624" max="5624" width="0" style="179" hidden="1" customWidth="1"/>
    <col min="5625" max="5625" width="11.7109375" style="179" customWidth="1"/>
    <col min="5626" max="5626" width="19.42578125" style="179" customWidth="1"/>
    <col min="5627" max="5627" width="8.5703125" style="179" customWidth="1"/>
    <col min="5628" max="5628" width="1.28515625" style="179" customWidth="1"/>
    <col min="5629" max="5629" width="6.7109375" style="179" customWidth="1"/>
    <col min="5630" max="5630" width="11.140625" style="179" customWidth="1"/>
    <col min="5631" max="5631" width="7.5703125" style="179" customWidth="1"/>
    <col min="5632" max="5632" width="7" style="179" customWidth="1"/>
    <col min="5633" max="5633" width="6.5703125" style="179" customWidth="1"/>
    <col min="5634" max="5634" width="9.28515625" style="179" customWidth="1"/>
    <col min="5635" max="5635" width="7.42578125" style="179" customWidth="1"/>
    <col min="5636" max="5636" width="11.140625" style="179" customWidth="1"/>
    <col min="5637" max="5637" width="14.85546875" style="179" customWidth="1"/>
    <col min="5638" max="5638" width="18.5703125" style="179" customWidth="1"/>
    <col min="5639" max="5639" width="5" style="179" customWidth="1"/>
    <col min="5640" max="5640" width="0.85546875" style="179" customWidth="1"/>
    <col min="5641" max="5641" width="1.42578125" style="179" customWidth="1"/>
    <col min="5642" max="5878" width="9.140625" style="179"/>
    <col min="5879" max="5879" width="2.28515625" style="179" customWidth="1"/>
    <col min="5880" max="5880" width="0" style="179" hidden="1" customWidth="1"/>
    <col min="5881" max="5881" width="11.7109375" style="179" customWidth="1"/>
    <col min="5882" max="5882" width="19.42578125" style="179" customWidth="1"/>
    <col min="5883" max="5883" width="8.5703125" style="179" customWidth="1"/>
    <col min="5884" max="5884" width="1.28515625" style="179" customWidth="1"/>
    <col min="5885" max="5885" width="6.7109375" style="179" customWidth="1"/>
    <col min="5886" max="5886" width="11.140625" style="179" customWidth="1"/>
    <col min="5887" max="5887" width="7.5703125" style="179" customWidth="1"/>
    <col min="5888" max="5888" width="7" style="179" customWidth="1"/>
    <col min="5889" max="5889" width="6.5703125" style="179" customWidth="1"/>
    <col min="5890" max="5890" width="9.28515625" style="179" customWidth="1"/>
    <col min="5891" max="5891" width="7.42578125" style="179" customWidth="1"/>
    <col min="5892" max="5892" width="11.140625" style="179" customWidth="1"/>
    <col min="5893" max="5893" width="14.85546875" style="179" customWidth="1"/>
    <col min="5894" max="5894" width="18.5703125" style="179" customWidth="1"/>
    <col min="5895" max="5895" width="5" style="179" customWidth="1"/>
    <col min="5896" max="5896" width="0.85546875" style="179" customWidth="1"/>
    <col min="5897" max="5897" width="1.42578125" style="179" customWidth="1"/>
    <col min="5898" max="6134" width="9.140625" style="179"/>
    <col min="6135" max="6135" width="2.28515625" style="179" customWidth="1"/>
    <col min="6136" max="6136" width="0" style="179" hidden="1" customWidth="1"/>
    <col min="6137" max="6137" width="11.7109375" style="179" customWidth="1"/>
    <col min="6138" max="6138" width="19.42578125" style="179" customWidth="1"/>
    <col min="6139" max="6139" width="8.5703125" style="179" customWidth="1"/>
    <col min="6140" max="6140" width="1.28515625" style="179" customWidth="1"/>
    <col min="6141" max="6141" width="6.7109375" style="179" customWidth="1"/>
    <col min="6142" max="6142" width="11.140625" style="179" customWidth="1"/>
    <col min="6143" max="6143" width="7.5703125" style="179" customWidth="1"/>
    <col min="6144" max="6144" width="7" style="179" customWidth="1"/>
    <col min="6145" max="6145" width="6.5703125" style="179" customWidth="1"/>
    <col min="6146" max="6146" width="9.28515625" style="179" customWidth="1"/>
    <col min="6147" max="6147" width="7.42578125" style="179" customWidth="1"/>
    <col min="6148" max="6148" width="11.140625" style="179" customWidth="1"/>
    <col min="6149" max="6149" width="14.85546875" style="179" customWidth="1"/>
    <col min="6150" max="6150" width="18.5703125" style="179" customWidth="1"/>
    <col min="6151" max="6151" width="5" style="179" customWidth="1"/>
    <col min="6152" max="6152" width="0.85546875" style="179" customWidth="1"/>
    <col min="6153" max="6153" width="1.42578125" style="179" customWidth="1"/>
    <col min="6154" max="6390" width="9.140625" style="179"/>
    <col min="6391" max="6391" width="2.28515625" style="179" customWidth="1"/>
    <col min="6392" max="6392" width="0" style="179" hidden="1" customWidth="1"/>
    <col min="6393" max="6393" width="11.7109375" style="179" customWidth="1"/>
    <col min="6394" max="6394" width="19.42578125" style="179" customWidth="1"/>
    <col min="6395" max="6395" width="8.5703125" style="179" customWidth="1"/>
    <col min="6396" max="6396" width="1.28515625" style="179" customWidth="1"/>
    <col min="6397" max="6397" width="6.7109375" style="179" customWidth="1"/>
    <col min="6398" max="6398" width="11.140625" style="179" customWidth="1"/>
    <col min="6399" max="6399" width="7.5703125" style="179" customWidth="1"/>
    <col min="6400" max="6400" width="7" style="179" customWidth="1"/>
    <col min="6401" max="6401" width="6.5703125" style="179" customWidth="1"/>
    <col min="6402" max="6402" width="9.28515625" style="179" customWidth="1"/>
    <col min="6403" max="6403" width="7.42578125" style="179" customWidth="1"/>
    <col min="6404" max="6404" width="11.140625" style="179" customWidth="1"/>
    <col min="6405" max="6405" width="14.85546875" style="179" customWidth="1"/>
    <col min="6406" max="6406" width="18.5703125" style="179" customWidth="1"/>
    <col min="6407" max="6407" width="5" style="179" customWidth="1"/>
    <col min="6408" max="6408" width="0.85546875" style="179" customWidth="1"/>
    <col min="6409" max="6409" width="1.42578125" style="179" customWidth="1"/>
    <col min="6410" max="6646" width="9.140625" style="179"/>
    <col min="6647" max="6647" width="2.28515625" style="179" customWidth="1"/>
    <col min="6648" max="6648" width="0" style="179" hidden="1" customWidth="1"/>
    <col min="6649" max="6649" width="11.7109375" style="179" customWidth="1"/>
    <col min="6650" max="6650" width="19.42578125" style="179" customWidth="1"/>
    <col min="6651" max="6651" width="8.5703125" style="179" customWidth="1"/>
    <col min="6652" max="6652" width="1.28515625" style="179" customWidth="1"/>
    <col min="6653" max="6653" width="6.7109375" style="179" customWidth="1"/>
    <col min="6654" max="6654" width="11.140625" style="179" customWidth="1"/>
    <col min="6655" max="6655" width="7.5703125" style="179" customWidth="1"/>
    <col min="6656" max="6656" width="7" style="179" customWidth="1"/>
    <col min="6657" max="6657" width="6.5703125" style="179" customWidth="1"/>
    <col min="6658" max="6658" width="9.28515625" style="179" customWidth="1"/>
    <col min="6659" max="6659" width="7.42578125" style="179" customWidth="1"/>
    <col min="6660" max="6660" width="11.140625" style="179" customWidth="1"/>
    <col min="6661" max="6661" width="14.85546875" style="179" customWidth="1"/>
    <col min="6662" max="6662" width="18.5703125" style="179" customWidth="1"/>
    <col min="6663" max="6663" width="5" style="179" customWidth="1"/>
    <col min="6664" max="6664" width="0.85546875" style="179" customWidth="1"/>
    <col min="6665" max="6665" width="1.42578125" style="179" customWidth="1"/>
    <col min="6666" max="6902" width="9.140625" style="179"/>
    <col min="6903" max="6903" width="2.28515625" style="179" customWidth="1"/>
    <col min="6904" max="6904" width="0" style="179" hidden="1" customWidth="1"/>
    <col min="6905" max="6905" width="11.7109375" style="179" customWidth="1"/>
    <col min="6906" max="6906" width="19.42578125" style="179" customWidth="1"/>
    <col min="6907" max="6907" width="8.5703125" style="179" customWidth="1"/>
    <col min="6908" max="6908" width="1.28515625" style="179" customWidth="1"/>
    <col min="6909" max="6909" width="6.7109375" style="179" customWidth="1"/>
    <col min="6910" max="6910" width="11.140625" style="179" customWidth="1"/>
    <col min="6911" max="6911" width="7.5703125" style="179" customWidth="1"/>
    <col min="6912" max="6912" width="7" style="179" customWidth="1"/>
    <col min="6913" max="6913" width="6.5703125" style="179" customWidth="1"/>
    <col min="6914" max="6914" width="9.28515625" style="179" customWidth="1"/>
    <col min="6915" max="6915" width="7.42578125" style="179" customWidth="1"/>
    <col min="6916" max="6916" width="11.140625" style="179" customWidth="1"/>
    <col min="6917" max="6917" width="14.85546875" style="179" customWidth="1"/>
    <col min="6918" max="6918" width="18.5703125" style="179" customWidth="1"/>
    <col min="6919" max="6919" width="5" style="179" customWidth="1"/>
    <col min="6920" max="6920" width="0.85546875" style="179" customWidth="1"/>
    <col min="6921" max="6921" width="1.42578125" style="179" customWidth="1"/>
    <col min="6922" max="7158" width="9.140625" style="179"/>
    <col min="7159" max="7159" width="2.28515625" style="179" customWidth="1"/>
    <col min="7160" max="7160" width="0" style="179" hidden="1" customWidth="1"/>
    <col min="7161" max="7161" width="11.7109375" style="179" customWidth="1"/>
    <col min="7162" max="7162" width="19.42578125" style="179" customWidth="1"/>
    <col min="7163" max="7163" width="8.5703125" style="179" customWidth="1"/>
    <col min="7164" max="7164" width="1.28515625" style="179" customWidth="1"/>
    <col min="7165" max="7165" width="6.7109375" style="179" customWidth="1"/>
    <col min="7166" max="7166" width="11.140625" style="179" customWidth="1"/>
    <col min="7167" max="7167" width="7.5703125" style="179" customWidth="1"/>
    <col min="7168" max="7168" width="7" style="179" customWidth="1"/>
    <col min="7169" max="7169" width="6.5703125" style="179" customWidth="1"/>
    <col min="7170" max="7170" width="9.28515625" style="179" customWidth="1"/>
    <col min="7171" max="7171" width="7.42578125" style="179" customWidth="1"/>
    <col min="7172" max="7172" width="11.140625" style="179" customWidth="1"/>
    <col min="7173" max="7173" width="14.85546875" style="179" customWidth="1"/>
    <col min="7174" max="7174" width="18.5703125" style="179" customWidth="1"/>
    <col min="7175" max="7175" width="5" style="179" customWidth="1"/>
    <col min="7176" max="7176" width="0.85546875" style="179" customWidth="1"/>
    <col min="7177" max="7177" width="1.42578125" style="179" customWidth="1"/>
    <col min="7178" max="7414" width="9.140625" style="179"/>
    <col min="7415" max="7415" width="2.28515625" style="179" customWidth="1"/>
    <col min="7416" max="7416" width="0" style="179" hidden="1" customWidth="1"/>
    <col min="7417" max="7417" width="11.7109375" style="179" customWidth="1"/>
    <col min="7418" max="7418" width="19.42578125" style="179" customWidth="1"/>
    <col min="7419" max="7419" width="8.5703125" style="179" customWidth="1"/>
    <col min="7420" max="7420" width="1.28515625" style="179" customWidth="1"/>
    <col min="7421" max="7421" width="6.7109375" style="179" customWidth="1"/>
    <col min="7422" max="7422" width="11.140625" style="179" customWidth="1"/>
    <col min="7423" max="7423" width="7.5703125" style="179" customWidth="1"/>
    <col min="7424" max="7424" width="7" style="179" customWidth="1"/>
    <col min="7425" max="7425" width="6.5703125" style="179" customWidth="1"/>
    <col min="7426" max="7426" width="9.28515625" style="179" customWidth="1"/>
    <col min="7427" max="7427" width="7.42578125" style="179" customWidth="1"/>
    <col min="7428" max="7428" width="11.140625" style="179" customWidth="1"/>
    <col min="7429" max="7429" width="14.85546875" style="179" customWidth="1"/>
    <col min="7430" max="7430" width="18.5703125" style="179" customWidth="1"/>
    <col min="7431" max="7431" width="5" style="179" customWidth="1"/>
    <col min="7432" max="7432" width="0.85546875" style="179" customWidth="1"/>
    <col min="7433" max="7433" width="1.42578125" style="179" customWidth="1"/>
    <col min="7434" max="7670" width="9.140625" style="179"/>
    <col min="7671" max="7671" width="2.28515625" style="179" customWidth="1"/>
    <col min="7672" max="7672" width="0" style="179" hidden="1" customWidth="1"/>
    <col min="7673" max="7673" width="11.7109375" style="179" customWidth="1"/>
    <col min="7674" max="7674" width="19.42578125" style="179" customWidth="1"/>
    <col min="7675" max="7675" width="8.5703125" style="179" customWidth="1"/>
    <col min="7676" max="7676" width="1.28515625" style="179" customWidth="1"/>
    <col min="7677" max="7677" width="6.7109375" style="179" customWidth="1"/>
    <col min="7678" max="7678" width="11.140625" style="179" customWidth="1"/>
    <col min="7679" max="7679" width="7.5703125" style="179" customWidth="1"/>
    <col min="7680" max="7680" width="7" style="179" customWidth="1"/>
    <col min="7681" max="7681" width="6.5703125" style="179" customWidth="1"/>
    <col min="7682" max="7682" width="9.28515625" style="179" customWidth="1"/>
    <col min="7683" max="7683" width="7.42578125" style="179" customWidth="1"/>
    <col min="7684" max="7684" width="11.140625" style="179" customWidth="1"/>
    <col min="7685" max="7685" width="14.85546875" style="179" customWidth="1"/>
    <col min="7686" max="7686" width="18.5703125" style="179" customWidth="1"/>
    <col min="7687" max="7687" width="5" style="179" customWidth="1"/>
    <col min="7688" max="7688" width="0.85546875" style="179" customWidth="1"/>
    <col min="7689" max="7689" width="1.42578125" style="179" customWidth="1"/>
    <col min="7690" max="7926" width="9.140625" style="179"/>
    <col min="7927" max="7927" width="2.28515625" style="179" customWidth="1"/>
    <col min="7928" max="7928" width="0" style="179" hidden="1" customWidth="1"/>
    <col min="7929" max="7929" width="11.7109375" style="179" customWidth="1"/>
    <col min="7930" max="7930" width="19.42578125" style="179" customWidth="1"/>
    <col min="7931" max="7931" width="8.5703125" style="179" customWidth="1"/>
    <col min="7932" max="7932" width="1.28515625" style="179" customWidth="1"/>
    <col min="7933" max="7933" width="6.7109375" style="179" customWidth="1"/>
    <col min="7934" max="7934" width="11.140625" style="179" customWidth="1"/>
    <col min="7935" max="7935" width="7.5703125" style="179" customWidth="1"/>
    <col min="7936" max="7936" width="7" style="179" customWidth="1"/>
    <col min="7937" max="7937" width="6.5703125" style="179" customWidth="1"/>
    <col min="7938" max="7938" width="9.28515625" style="179" customWidth="1"/>
    <col min="7939" max="7939" width="7.42578125" style="179" customWidth="1"/>
    <col min="7940" max="7940" width="11.140625" style="179" customWidth="1"/>
    <col min="7941" max="7941" width="14.85546875" style="179" customWidth="1"/>
    <col min="7942" max="7942" width="18.5703125" style="179" customWidth="1"/>
    <col min="7943" max="7943" width="5" style="179" customWidth="1"/>
    <col min="7944" max="7944" width="0.85546875" style="179" customWidth="1"/>
    <col min="7945" max="7945" width="1.42578125" style="179" customWidth="1"/>
    <col min="7946" max="8182" width="9.140625" style="179"/>
    <col min="8183" max="8183" width="2.28515625" style="179" customWidth="1"/>
    <col min="8184" max="8184" width="0" style="179" hidden="1" customWidth="1"/>
    <col min="8185" max="8185" width="11.7109375" style="179" customWidth="1"/>
    <col min="8186" max="8186" width="19.42578125" style="179" customWidth="1"/>
    <col min="8187" max="8187" width="8.5703125" style="179" customWidth="1"/>
    <col min="8188" max="8188" width="1.28515625" style="179" customWidth="1"/>
    <col min="8189" max="8189" width="6.7109375" style="179" customWidth="1"/>
    <col min="8190" max="8190" width="11.140625" style="179" customWidth="1"/>
    <col min="8191" max="8191" width="7.5703125" style="179" customWidth="1"/>
    <col min="8192" max="8192" width="7" style="179" customWidth="1"/>
    <col min="8193" max="8193" width="6.5703125" style="179" customWidth="1"/>
    <col min="8194" max="8194" width="9.28515625" style="179" customWidth="1"/>
    <col min="8195" max="8195" width="7.42578125" style="179" customWidth="1"/>
    <col min="8196" max="8196" width="11.140625" style="179" customWidth="1"/>
    <col min="8197" max="8197" width="14.85546875" style="179" customWidth="1"/>
    <col min="8198" max="8198" width="18.5703125" style="179" customWidth="1"/>
    <col min="8199" max="8199" width="5" style="179" customWidth="1"/>
    <col min="8200" max="8200" width="0.85546875" style="179" customWidth="1"/>
    <col min="8201" max="8201" width="1.42578125" style="179" customWidth="1"/>
    <col min="8202" max="8438" width="9.140625" style="179"/>
    <col min="8439" max="8439" width="2.28515625" style="179" customWidth="1"/>
    <col min="8440" max="8440" width="0" style="179" hidden="1" customWidth="1"/>
    <col min="8441" max="8441" width="11.7109375" style="179" customWidth="1"/>
    <col min="8442" max="8442" width="19.42578125" style="179" customWidth="1"/>
    <col min="8443" max="8443" width="8.5703125" style="179" customWidth="1"/>
    <col min="8444" max="8444" width="1.28515625" style="179" customWidth="1"/>
    <col min="8445" max="8445" width="6.7109375" style="179" customWidth="1"/>
    <col min="8446" max="8446" width="11.140625" style="179" customWidth="1"/>
    <col min="8447" max="8447" width="7.5703125" style="179" customWidth="1"/>
    <col min="8448" max="8448" width="7" style="179" customWidth="1"/>
    <col min="8449" max="8449" width="6.5703125" style="179" customWidth="1"/>
    <col min="8450" max="8450" width="9.28515625" style="179" customWidth="1"/>
    <col min="8451" max="8451" width="7.42578125" style="179" customWidth="1"/>
    <col min="8452" max="8452" width="11.140625" style="179" customWidth="1"/>
    <col min="8453" max="8453" width="14.85546875" style="179" customWidth="1"/>
    <col min="8454" max="8454" width="18.5703125" style="179" customWidth="1"/>
    <col min="8455" max="8455" width="5" style="179" customWidth="1"/>
    <col min="8456" max="8456" width="0.85546875" style="179" customWidth="1"/>
    <col min="8457" max="8457" width="1.42578125" style="179" customWidth="1"/>
    <col min="8458" max="8694" width="9.140625" style="179"/>
    <col min="8695" max="8695" width="2.28515625" style="179" customWidth="1"/>
    <col min="8696" max="8696" width="0" style="179" hidden="1" customWidth="1"/>
    <col min="8697" max="8697" width="11.7109375" style="179" customWidth="1"/>
    <col min="8698" max="8698" width="19.42578125" style="179" customWidth="1"/>
    <col min="8699" max="8699" width="8.5703125" style="179" customWidth="1"/>
    <col min="8700" max="8700" width="1.28515625" style="179" customWidth="1"/>
    <col min="8701" max="8701" width="6.7109375" style="179" customWidth="1"/>
    <col min="8702" max="8702" width="11.140625" style="179" customWidth="1"/>
    <col min="8703" max="8703" width="7.5703125" style="179" customWidth="1"/>
    <col min="8704" max="8704" width="7" style="179" customWidth="1"/>
    <col min="8705" max="8705" width="6.5703125" style="179" customWidth="1"/>
    <col min="8706" max="8706" width="9.28515625" style="179" customWidth="1"/>
    <col min="8707" max="8707" width="7.42578125" style="179" customWidth="1"/>
    <col min="8708" max="8708" width="11.140625" style="179" customWidth="1"/>
    <col min="8709" max="8709" width="14.85546875" style="179" customWidth="1"/>
    <col min="8710" max="8710" width="18.5703125" style="179" customWidth="1"/>
    <col min="8711" max="8711" width="5" style="179" customWidth="1"/>
    <col min="8712" max="8712" width="0.85546875" style="179" customWidth="1"/>
    <col min="8713" max="8713" width="1.42578125" style="179" customWidth="1"/>
    <col min="8714" max="8950" width="9.140625" style="179"/>
    <col min="8951" max="8951" width="2.28515625" style="179" customWidth="1"/>
    <col min="8952" max="8952" width="0" style="179" hidden="1" customWidth="1"/>
    <col min="8953" max="8953" width="11.7109375" style="179" customWidth="1"/>
    <col min="8954" max="8954" width="19.42578125" style="179" customWidth="1"/>
    <col min="8955" max="8955" width="8.5703125" style="179" customWidth="1"/>
    <col min="8956" max="8956" width="1.28515625" style="179" customWidth="1"/>
    <col min="8957" max="8957" width="6.7109375" style="179" customWidth="1"/>
    <col min="8958" max="8958" width="11.140625" style="179" customWidth="1"/>
    <col min="8959" max="8959" width="7.5703125" style="179" customWidth="1"/>
    <col min="8960" max="8960" width="7" style="179" customWidth="1"/>
    <col min="8961" max="8961" width="6.5703125" style="179" customWidth="1"/>
    <col min="8962" max="8962" width="9.28515625" style="179" customWidth="1"/>
    <col min="8963" max="8963" width="7.42578125" style="179" customWidth="1"/>
    <col min="8964" max="8964" width="11.140625" style="179" customWidth="1"/>
    <col min="8965" max="8965" width="14.85546875" style="179" customWidth="1"/>
    <col min="8966" max="8966" width="18.5703125" style="179" customWidth="1"/>
    <col min="8967" max="8967" width="5" style="179" customWidth="1"/>
    <col min="8968" max="8968" width="0.85546875" style="179" customWidth="1"/>
    <col min="8969" max="8969" width="1.42578125" style="179" customWidth="1"/>
    <col min="8970" max="9206" width="9.140625" style="179"/>
    <col min="9207" max="9207" width="2.28515625" style="179" customWidth="1"/>
    <col min="9208" max="9208" width="0" style="179" hidden="1" customWidth="1"/>
    <col min="9209" max="9209" width="11.7109375" style="179" customWidth="1"/>
    <col min="9210" max="9210" width="19.42578125" style="179" customWidth="1"/>
    <col min="9211" max="9211" width="8.5703125" style="179" customWidth="1"/>
    <col min="9212" max="9212" width="1.28515625" style="179" customWidth="1"/>
    <col min="9213" max="9213" width="6.7109375" style="179" customWidth="1"/>
    <col min="9214" max="9214" width="11.140625" style="179" customWidth="1"/>
    <col min="9215" max="9215" width="7.5703125" style="179" customWidth="1"/>
    <col min="9216" max="9216" width="7" style="179" customWidth="1"/>
    <col min="9217" max="9217" width="6.5703125" style="179" customWidth="1"/>
    <col min="9218" max="9218" width="9.28515625" style="179" customWidth="1"/>
    <col min="9219" max="9219" width="7.42578125" style="179" customWidth="1"/>
    <col min="9220" max="9220" width="11.140625" style="179" customWidth="1"/>
    <col min="9221" max="9221" width="14.85546875" style="179" customWidth="1"/>
    <col min="9222" max="9222" width="18.5703125" style="179" customWidth="1"/>
    <col min="9223" max="9223" width="5" style="179" customWidth="1"/>
    <col min="9224" max="9224" width="0.85546875" style="179" customWidth="1"/>
    <col min="9225" max="9225" width="1.42578125" style="179" customWidth="1"/>
    <col min="9226" max="9462" width="9.140625" style="179"/>
    <col min="9463" max="9463" width="2.28515625" style="179" customWidth="1"/>
    <col min="9464" max="9464" width="0" style="179" hidden="1" customWidth="1"/>
    <col min="9465" max="9465" width="11.7109375" style="179" customWidth="1"/>
    <col min="9466" max="9466" width="19.42578125" style="179" customWidth="1"/>
    <col min="9467" max="9467" width="8.5703125" style="179" customWidth="1"/>
    <col min="9468" max="9468" width="1.28515625" style="179" customWidth="1"/>
    <col min="9469" max="9469" width="6.7109375" style="179" customWidth="1"/>
    <col min="9470" max="9470" width="11.140625" style="179" customWidth="1"/>
    <col min="9471" max="9471" width="7.5703125" style="179" customWidth="1"/>
    <col min="9472" max="9472" width="7" style="179" customWidth="1"/>
    <col min="9473" max="9473" width="6.5703125" style="179" customWidth="1"/>
    <col min="9474" max="9474" width="9.28515625" style="179" customWidth="1"/>
    <col min="9475" max="9475" width="7.42578125" style="179" customWidth="1"/>
    <col min="9476" max="9476" width="11.140625" style="179" customWidth="1"/>
    <col min="9477" max="9477" width="14.85546875" style="179" customWidth="1"/>
    <col min="9478" max="9478" width="18.5703125" style="179" customWidth="1"/>
    <col min="9479" max="9479" width="5" style="179" customWidth="1"/>
    <col min="9480" max="9480" width="0.85546875" style="179" customWidth="1"/>
    <col min="9481" max="9481" width="1.42578125" style="179" customWidth="1"/>
    <col min="9482" max="9718" width="9.140625" style="179"/>
    <col min="9719" max="9719" width="2.28515625" style="179" customWidth="1"/>
    <col min="9720" max="9720" width="0" style="179" hidden="1" customWidth="1"/>
    <col min="9721" max="9721" width="11.7109375" style="179" customWidth="1"/>
    <col min="9722" max="9722" width="19.42578125" style="179" customWidth="1"/>
    <col min="9723" max="9723" width="8.5703125" style="179" customWidth="1"/>
    <col min="9724" max="9724" width="1.28515625" style="179" customWidth="1"/>
    <col min="9725" max="9725" width="6.7109375" style="179" customWidth="1"/>
    <col min="9726" max="9726" width="11.140625" style="179" customWidth="1"/>
    <col min="9727" max="9727" width="7.5703125" style="179" customWidth="1"/>
    <col min="9728" max="9728" width="7" style="179" customWidth="1"/>
    <col min="9729" max="9729" width="6.5703125" style="179" customWidth="1"/>
    <col min="9730" max="9730" width="9.28515625" style="179" customWidth="1"/>
    <col min="9731" max="9731" width="7.42578125" style="179" customWidth="1"/>
    <col min="9732" max="9732" width="11.140625" style="179" customWidth="1"/>
    <col min="9733" max="9733" width="14.85546875" style="179" customWidth="1"/>
    <col min="9734" max="9734" width="18.5703125" style="179" customWidth="1"/>
    <col min="9735" max="9735" width="5" style="179" customWidth="1"/>
    <col min="9736" max="9736" width="0.85546875" style="179" customWidth="1"/>
    <col min="9737" max="9737" width="1.42578125" style="179" customWidth="1"/>
    <col min="9738" max="9974" width="9.140625" style="179"/>
    <col min="9975" max="9975" width="2.28515625" style="179" customWidth="1"/>
    <col min="9976" max="9976" width="0" style="179" hidden="1" customWidth="1"/>
    <col min="9977" max="9977" width="11.7109375" style="179" customWidth="1"/>
    <col min="9978" max="9978" width="19.42578125" style="179" customWidth="1"/>
    <col min="9979" max="9979" width="8.5703125" style="179" customWidth="1"/>
    <col min="9980" max="9980" width="1.28515625" style="179" customWidth="1"/>
    <col min="9981" max="9981" width="6.7109375" style="179" customWidth="1"/>
    <col min="9982" max="9982" width="11.140625" style="179" customWidth="1"/>
    <col min="9983" max="9983" width="7.5703125" style="179" customWidth="1"/>
    <col min="9984" max="9984" width="7" style="179" customWidth="1"/>
    <col min="9985" max="9985" width="6.5703125" style="179" customWidth="1"/>
    <col min="9986" max="9986" width="9.28515625" style="179" customWidth="1"/>
    <col min="9987" max="9987" width="7.42578125" style="179" customWidth="1"/>
    <col min="9988" max="9988" width="11.140625" style="179" customWidth="1"/>
    <col min="9989" max="9989" width="14.85546875" style="179" customWidth="1"/>
    <col min="9990" max="9990" width="18.5703125" style="179" customWidth="1"/>
    <col min="9991" max="9991" width="5" style="179" customWidth="1"/>
    <col min="9992" max="9992" width="0.85546875" style="179" customWidth="1"/>
    <col min="9993" max="9993" width="1.42578125" style="179" customWidth="1"/>
    <col min="9994" max="10230" width="9.140625" style="179"/>
    <col min="10231" max="10231" width="2.28515625" style="179" customWidth="1"/>
    <col min="10232" max="10232" width="0" style="179" hidden="1" customWidth="1"/>
    <col min="10233" max="10233" width="11.7109375" style="179" customWidth="1"/>
    <col min="10234" max="10234" width="19.42578125" style="179" customWidth="1"/>
    <col min="10235" max="10235" width="8.5703125" style="179" customWidth="1"/>
    <col min="10236" max="10236" width="1.28515625" style="179" customWidth="1"/>
    <col min="10237" max="10237" width="6.7109375" style="179" customWidth="1"/>
    <col min="10238" max="10238" width="11.140625" style="179" customWidth="1"/>
    <col min="10239" max="10239" width="7.5703125" style="179" customWidth="1"/>
    <col min="10240" max="10240" width="7" style="179" customWidth="1"/>
    <col min="10241" max="10241" width="6.5703125" style="179" customWidth="1"/>
    <col min="10242" max="10242" width="9.28515625" style="179" customWidth="1"/>
    <col min="10243" max="10243" width="7.42578125" style="179" customWidth="1"/>
    <col min="10244" max="10244" width="11.140625" style="179" customWidth="1"/>
    <col min="10245" max="10245" width="14.85546875" style="179" customWidth="1"/>
    <col min="10246" max="10246" width="18.5703125" style="179" customWidth="1"/>
    <col min="10247" max="10247" width="5" style="179" customWidth="1"/>
    <col min="10248" max="10248" width="0.85546875" style="179" customWidth="1"/>
    <col min="10249" max="10249" width="1.42578125" style="179" customWidth="1"/>
    <col min="10250" max="10486" width="9.140625" style="179"/>
    <col min="10487" max="10487" width="2.28515625" style="179" customWidth="1"/>
    <col min="10488" max="10488" width="0" style="179" hidden="1" customWidth="1"/>
    <col min="10489" max="10489" width="11.7109375" style="179" customWidth="1"/>
    <col min="10490" max="10490" width="19.42578125" style="179" customWidth="1"/>
    <col min="10491" max="10491" width="8.5703125" style="179" customWidth="1"/>
    <col min="10492" max="10492" width="1.28515625" style="179" customWidth="1"/>
    <col min="10493" max="10493" width="6.7109375" style="179" customWidth="1"/>
    <col min="10494" max="10494" width="11.140625" style="179" customWidth="1"/>
    <col min="10495" max="10495" width="7.5703125" style="179" customWidth="1"/>
    <col min="10496" max="10496" width="7" style="179" customWidth="1"/>
    <col min="10497" max="10497" width="6.5703125" style="179" customWidth="1"/>
    <col min="10498" max="10498" width="9.28515625" style="179" customWidth="1"/>
    <col min="10499" max="10499" width="7.42578125" style="179" customWidth="1"/>
    <col min="10500" max="10500" width="11.140625" style="179" customWidth="1"/>
    <col min="10501" max="10501" width="14.85546875" style="179" customWidth="1"/>
    <col min="10502" max="10502" width="18.5703125" style="179" customWidth="1"/>
    <col min="10503" max="10503" width="5" style="179" customWidth="1"/>
    <col min="10504" max="10504" width="0.85546875" style="179" customWidth="1"/>
    <col min="10505" max="10505" width="1.42578125" style="179" customWidth="1"/>
    <col min="10506" max="10742" width="9.140625" style="179"/>
    <col min="10743" max="10743" width="2.28515625" style="179" customWidth="1"/>
    <col min="10744" max="10744" width="0" style="179" hidden="1" customWidth="1"/>
    <col min="10745" max="10745" width="11.7109375" style="179" customWidth="1"/>
    <col min="10746" max="10746" width="19.42578125" style="179" customWidth="1"/>
    <col min="10747" max="10747" width="8.5703125" style="179" customWidth="1"/>
    <col min="10748" max="10748" width="1.28515625" style="179" customWidth="1"/>
    <col min="10749" max="10749" width="6.7109375" style="179" customWidth="1"/>
    <col min="10750" max="10750" width="11.140625" style="179" customWidth="1"/>
    <col min="10751" max="10751" width="7.5703125" style="179" customWidth="1"/>
    <col min="10752" max="10752" width="7" style="179" customWidth="1"/>
    <col min="10753" max="10753" width="6.5703125" style="179" customWidth="1"/>
    <col min="10754" max="10754" width="9.28515625" style="179" customWidth="1"/>
    <col min="10755" max="10755" width="7.42578125" style="179" customWidth="1"/>
    <col min="10756" max="10756" width="11.140625" style="179" customWidth="1"/>
    <col min="10757" max="10757" width="14.85546875" style="179" customWidth="1"/>
    <col min="10758" max="10758" width="18.5703125" style="179" customWidth="1"/>
    <col min="10759" max="10759" width="5" style="179" customWidth="1"/>
    <col min="10760" max="10760" width="0.85546875" style="179" customWidth="1"/>
    <col min="10761" max="10761" width="1.42578125" style="179" customWidth="1"/>
    <col min="10762" max="10998" width="9.140625" style="179"/>
    <col min="10999" max="10999" width="2.28515625" style="179" customWidth="1"/>
    <col min="11000" max="11000" width="0" style="179" hidden="1" customWidth="1"/>
    <col min="11001" max="11001" width="11.7109375" style="179" customWidth="1"/>
    <col min="11002" max="11002" width="19.42578125" style="179" customWidth="1"/>
    <col min="11003" max="11003" width="8.5703125" style="179" customWidth="1"/>
    <col min="11004" max="11004" width="1.28515625" style="179" customWidth="1"/>
    <col min="11005" max="11005" width="6.7109375" style="179" customWidth="1"/>
    <col min="11006" max="11006" width="11.140625" style="179" customWidth="1"/>
    <col min="11007" max="11007" width="7.5703125" style="179" customWidth="1"/>
    <col min="11008" max="11008" width="7" style="179" customWidth="1"/>
    <col min="11009" max="11009" width="6.5703125" style="179" customWidth="1"/>
    <col min="11010" max="11010" width="9.28515625" style="179" customWidth="1"/>
    <col min="11011" max="11011" width="7.42578125" style="179" customWidth="1"/>
    <col min="11012" max="11012" width="11.140625" style="179" customWidth="1"/>
    <col min="11013" max="11013" width="14.85546875" style="179" customWidth="1"/>
    <col min="11014" max="11014" width="18.5703125" style="179" customWidth="1"/>
    <col min="11015" max="11015" width="5" style="179" customWidth="1"/>
    <col min="11016" max="11016" width="0.85546875" style="179" customWidth="1"/>
    <col min="11017" max="11017" width="1.42578125" style="179" customWidth="1"/>
    <col min="11018" max="11254" width="9.140625" style="179"/>
    <col min="11255" max="11255" width="2.28515625" style="179" customWidth="1"/>
    <col min="11256" max="11256" width="0" style="179" hidden="1" customWidth="1"/>
    <col min="11257" max="11257" width="11.7109375" style="179" customWidth="1"/>
    <col min="11258" max="11258" width="19.42578125" style="179" customWidth="1"/>
    <col min="11259" max="11259" width="8.5703125" style="179" customWidth="1"/>
    <col min="11260" max="11260" width="1.28515625" style="179" customWidth="1"/>
    <col min="11261" max="11261" width="6.7109375" style="179" customWidth="1"/>
    <col min="11262" max="11262" width="11.140625" style="179" customWidth="1"/>
    <col min="11263" max="11263" width="7.5703125" style="179" customWidth="1"/>
    <col min="11264" max="11264" width="7" style="179" customWidth="1"/>
    <col min="11265" max="11265" width="6.5703125" style="179" customWidth="1"/>
    <col min="11266" max="11266" width="9.28515625" style="179" customWidth="1"/>
    <col min="11267" max="11267" width="7.42578125" style="179" customWidth="1"/>
    <col min="11268" max="11268" width="11.140625" style="179" customWidth="1"/>
    <col min="11269" max="11269" width="14.85546875" style="179" customWidth="1"/>
    <col min="11270" max="11270" width="18.5703125" style="179" customWidth="1"/>
    <col min="11271" max="11271" width="5" style="179" customWidth="1"/>
    <col min="11272" max="11272" width="0.85546875" style="179" customWidth="1"/>
    <col min="11273" max="11273" width="1.42578125" style="179" customWidth="1"/>
    <col min="11274" max="11510" width="9.140625" style="179"/>
    <col min="11511" max="11511" width="2.28515625" style="179" customWidth="1"/>
    <col min="11512" max="11512" width="0" style="179" hidden="1" customWidth="1"/>
    <col min="11513" max="11513" width="11.7109375" style="179" customWidth="1"/>
    <col min="11514" max="11514" width="19.42578125" style="179" customWidth="1"/>
    <col min="11515" max="11515" width="8.5703125" style="179" customWidth="1"/>
    <col min="11516" max="11516" width="1.28515625" style="179" customWidth="1"/>
    <col min="11517" max="11517" width="6.7109375" style="179" customWidth="1"/>
    <col min="11518" max="11518" width="11.140625" style="179" customWidth="1"/>
    <col min="11519" max="11519" width="7.5703125" style="179" customWidth="1"/>
    <col min="11520" max="11520" width="7" style="179" customWidth="1"/>
    <col min="11521" max="11521" width="6.5703125" style="179" customWidth="1"/>
    <col min="11522" max="11522" width="9.28515625" style="179" customWidth="1"/>
    <col min="11523" max="11523" width="7.42578125" style="179" customWidth="1"/>
    <col min="11524" max="11524" width="11.140625" style="179" customWidth="1"/>
    <col min="11525" max="11525" width="14.85546875" style="179" customWidth="1"/>
    <col min="11526" max="11526" width="18.5703125" style="179" customWidth="1"/>
    <col min="11527" max="11527" width="5" style="179" customWidth="1"/>
    <col min="11528" max="11528" width="0.85546875" style="179" customWidth="1"/>
    <col min="11529" max="11529" width="1.42578125" style="179" customWidth="1"/>
    <col min="11530" max="11766" width="9.140625" style="179"/>
    <col min="11767" max="11767" width="2.28515625" style="179" customWidth="1"/>
    <col min="11768" max="11768" width="0" style="179" hidden="1" customWidth="1"/>
    <col min="11769" max="11769" width="11.7109375" style="179" customWidth="1"/>
    <col min="11770" max="11770" width="19.42578125" style="179" customWidth="1"/>
    <col min="11771" max="11771" width="8.5703125" style="179" customWidth="1"/>
    <col min="11772" max="11772" width="1.28515625" style="179" customWidth="1"/>
    <col min="11773" max="11773" width="6.7109375" style="179" customWidth="1"/>
    <col min="11774" max="11774" width="11.140625" style="179" customWidth="1"/>
    <col min="11775" max="11775" width="7.5703125" style="179" customWidth="1"/>
    <col min="11776" max="11776" width="7" style="179" customWidth="1"/>
    <col min="11777" max="11777" width="6.5703125" style="179" customWidth="1"/>
    <col min="11778" max="11778" width="9.28515625" style="179" customWidth="1"/>
    <col min="11779" max="11779" width="7.42578125" style="179" customWidth="1"/>
    <col min="11780" max="11780" width="11.140625" style="179" customWidth="1"/>
    <col min="11781" max="11781" width="14.85546875" style="179" customWidth="1"/>
    <col min="11782" max="11782" width="18.5703125" style="179" customWidth="1"/>
    <col min="11783" max="11783" width="5" style="179" customWidth="1"/>
    <col min="11784" max="11784" width="0.85546875" style="179" customWidth="1"/>
    <col min="11785" max="11785" width="1.42578125" style="179" customWidth="1"/>
    <col min="11786" max="12022" width="9.140625" style="179"/>
    <col min="12023" max="12023" width="2.28515625" style="179" customWidth="1"/>
    <col min="12024" max="12024" width="0" style="179" hidden="1" customWidth="1"/>
    <col min="12025" max="12025" width="11.7109375" style="179" customWidth="1"/>
    <col min="12026" max="12026" width="19.42578125" style="179" customWidth="1"/>
    <col min="12027" max="12027" width="8.5703125" style="179" customWidth="1"/>
    <col min="12028" max="12028" width="1.28515625" style="179" customWidth="1"/>
    <col min="12029" max="12029" width="6.7109375" style="179" customWidth="1"/>
    <col min="12030" max="12030" width="11.140625" style="179" customWidth="1"/>
    <col min="12031" max="12031" width="7.5703125" style="179" customWidth="1"/>
    <col min="12032" max="12032" width="7" style="179" customWidth="1"/>
    <col min="12033" max="12033" width="6.5703125" style="179" customWidth="1"/>
    <col min="12034" max="12034" width="9.28515625" style="179" customWidth="1"/>
    <col min="12035" max="12035" width="7.42578125" style="179" customWidth="1"/>
    <col min="12036" max="12036" width="11.140625" style="179" customWidth="1"/>
    <col min="12037" max="12037" width="14.85546875" style="179" customWidth="1"/>
    <col min="12038" max="12038" width="18.5703125" style="179" customWidth="1"/>
    <col min="12039" max="12039" width="5" style="179" customWidth="1"/>
    <col min="12040" max="12040" width="0.85546875" style="179" customWidth="1"/>
    <col min="12041" max="12041" width="1.42578125" style="179" customWidth="1"/>
    <col min="12042" max="12278" width="9.140625" style="179"/>
    <col min="12279" max="12279" width="2.28515625" style="179" customWidth="1"/>
    <col min="12280" max="12280" width="0" style="179" hidden="1" customWidth="1"/>
    <col min="12281" max="12281" width="11.7109375" style="179" customWidth="1"/>
    <col min="12282" max="12282" width="19.42578125" style="179" customWidth="1"/>
    <col min="12283" max="12283" width="8.5703125" style="179" customWidth="1"/>
    <col min="12284" max="12284" width="1.28515625" style="179" customWidth="1"/>
    <col min="12285" max="12285" width="6.7109375" style="179" customWidth="1"/>
    <col min="12286" max="12286" width="11.140625" style="179" customWidth="1"/>
    <col min="12287" max="12287" width="7.5703125" style="179" customWidth="1"/>
    <col min="12288" max="12288" width="7" style="179" customWidth="1"/>
    <col min="12289" max="12289" width="6.5703125" style="179" customWidth="1"/>
    <col min="12290" max="12290" width="9.28515625" style="179" customWidth="1"/>
    <col min="12291" max="12291" width="7.42578125" style="179" customWidth="1"/>
    <col min="12292" max="12292" width="11.140625" style="179" customWidth="1"/>
    <col min="12293" max="12293" width="14.85546875" style="179" customWidth="1"/>
    <col min="12294" max="12294" width="18.5703125" style="179" customWidth="1"/>
    <col min="12295" max="12295" width="5" style="179" customWidth="1"/>
    <col min="12296" max="12296" width="0.85546875" style="179" customWidth="1"/>
    <col min="12297" max="12297" width="1.42578125" style="179" customWidth="1"/>
    <col min="12298" max="12534" width="9.140625" style="179"/>
    <col min="12535" max="12535" width="2.28515625" style="179" customWidth="1"/>
    <col min="12536" max="12536" width="0" style="179" hidden="1" customWidth="1"/>
    <col min="12537" max="12537" width="11.7109375" style="179" customWidth="1"/>
    <col min="12538" max="12538" width="19.42578125" style="179" customWidth="1"/>
    <col min="12539" max="12539" width="8.5703125" style="179" customWidth="1"/>
    <col min="12540" max="12540" width="1.28515625" style="179" customWidth="1"/>
    <col min="12541" max="12541" width="6.7109375" style="179" customWidth="1"/>
    <col min="12542" max="12542" width="11.140625" style="179" customWidth="1"/>
    <col min="12543" max="12543" width="7.5703125" style="179" customWidth="1"/>
    <col min="12544" max="12544" width="7" style="179" customWidth="1"/>
    <col min="12545" max="12545" width="6.5703125" style="179" customWidth="1"/>
    <col min="12546" max="12546" width="9.28515625" style="179" customWidth="1"/>
    <col min="12547" max="12547" width="7.42578125" style="179" customWidth="1"/>
    <col min="12548" max="12548" width="11.140625" style="179" customWidth="1"/>
    <col min="12549" max="12549" width="14.85546875" style="179" customWidth="1"/>
    <col min="12550" max="12550" width="18.5703125" style="179" customWidth="1"/>
    <col min="12551" max="12551" width="5" style="179" customWidth="1"/>
    <col min="12552" max="12552" width="0.85546875" style="179" customWidth="1"/>
    <col min="12553" max="12553" width="1.42578125" style="179" customWidth="1"/>
    <col min="12554" max="12790" width="9.140625" style="179"/>
    <col min="12791" max="12791" width="2.28515625" style="179" customWidth="1"/>
    <col min="12792" max="12792" width="0" style="179" hidden="1" customWidth="1"/>
    <col min="12793" max="12793" width="11.7109375" style="179" customWidth="1"/>
    <col min="12794" max="12794" width="19.42578125" style="179" customWidth="1"/>
    <col min="12795" max="12795" width="8.5703125" style="179" customWidth="1"/>
    <col min="12796" max="12796" width="1.28515625" style="179" customWidth="1"/>
    <col min="12797" max="12797" width="6.7109375" style="179" customWidth="1"/>
    <col min="12798" max="12798" width="11.140625" style="179" customWidth="1"/>
    <col min="12799" max="12799" width="7.5703125" style="179" customWidth="1"/>
    <col min="12800" max="12800" width="7" style="179" customWidth="1"/>
    <col min="12801" max="12801" width="6.5703125" style="179" customWidth="1"/>
    <col min="12802" max="12802" width="9.28515625" style="179" customWidth="1"/>
    <col min="12803" max="12803" width="7.42578125" style="179" customWidth="1"/>
    <col min="12804" max="12804" width="11.140625" style="179" customWidth="1"/>
    <col min="12805" max="12805" width="14.85546875" style="179" customWidth="1"/>
    <col min="12806" max="12806" width="18.5703125" style="179" customWidth="1"/>
    <col min="12807" max="12807" width="5" style="179" customWidth="1"/>
    <col min="12808" max="12808" width="0.85546875" style="179" customWidth="1"/>
    <col min="12809" max="12809" width="1.42578125" style="179" customWidth="1"/>
    <col min="12810" max="13046" width="9.140625" style="179"/>
    <col min="13047" max="13047" width="2.28515625" style="179" customWidth="1"/>
    <col min="13048" max="13048" width="0" style="179" hidden="1" customWidth="1"/>
    <col min="13049" max="13049" width="11.7109375" style="179" customWidth="1"/>
    <col min="13050" max="13050" width="19.42578125" style="179" customWidth="1"/>
    <col min="13051" max="13051" width="8.5703125" style="179" customWidth="1"/>
    <col min="13052" max="13052" width="1.28515625" style="179" customWidth="1"/>
    <col min="13053" max="13053" width="6.7109375" style="179" customWidth="1"/>
    <col min="13054" max="13054" width="11.140625" style="179" customWidth="1"/>
    <col min="13055" max="13055" width="7.5703125" style="179" customWidth="1"/>
    <col min="13056" max="13056" width="7" style="179" customWidth="1"/>
    <col min="13057" max="13057" width="6.5703125" style="179" customWidth="1"/>
    <col min="13058" max="13058" width="9.28515625" style="179" customWidth="1"/>
    <col min="13059" max="13059" width="7.42578125" style="179" customWidth="1"/>
    <col min="13060" max="13060" width="11.140625" style="179" customWidth="1"/>
    <col min="13061" max="13061" width="14.85546875" style="179" customWidth="1"/>
    <col min="13062" max="13062" width="18.5703125" style="179" customWidth="1"/>
    <col min="13063" max="13063" width="5" style="179" customWidth="1"/>
    <col min="13064" max="13064" width="0.85546875" style="179" customWidth="1"/>
    <col min="13065" max="13065" width="1.42578125" style="179" customWidth="1"/>
    <col min="13066" max="13302" width="9.140625" style="179"/>
    <col min="13303" max="13303" width="2.28515625" style="179" customWidth="1"/>
    <col min="13304" max="13304" width="0" style="179" hidden="1" customWidth="1"/>
    <col min="13305" max="13305" width="11.7109375" style="179" customWidth="1"/>
    <col min="13306" max="13306" width="19.42578125" style="179" customWidth="1"/>
    <col min="13307" max="13307" width="8.5703125" style="179" customWidth="1"/>
    <col min="13308" max="13308" width="1.28515625" style="179" customWidth="1"/>
    <col min="13309" max="13309" width="6.7109375" style="179" customWidth="1"/>
    <col min="13310" max="13310" width="11.140625" style="179" customWidth="1"/>
    <col min="13311" max="13311" width="7.5703125" style="179" customWidth="1"/>
    <col min="13312" max="13312" width="7" style="179" customWidth="1"/>
    <col min="13313" max="13313" width="6.5703125" style="179" customWidth="1"/>
    <col min="13314" max="13314" width="9.28515625" style="179" customWidth="1"/>
    <col min="13315" max="13315" width="7.42578125" style="179" customWidth="1"/>
    <col min="13316" max="13316" width="11.140625" style="179" customWidth="1"/>
    <col min="13317" max="13317" width="14.85546875" style="179" customWidth="1"/>
    <col min="13318" max="13318" width="18.5703125" style="179" customWidth="1"/>
    <col min="13319" max="13319" width="5" style="179" customWidth="1"/>
    <col min="13320" max="13320" width="0.85546875" style="179" customWidth="1"/>
    <col min="13321" max="13321" width="1.42578125" style="179" customWidth="1"/>
    <col min="13322" max="13558" width="9.140625" style="179"/>
    <col min="13559" max="13559" width="2.28515625" style="179" customWidth="1"/>
    <col min="13560" max="13560" width="0" style="179" hidden="1" customWidth="1"/>
    <col min="13561" max="13561" width="11.7109375" style="179" customWidth="1"/>
    <col min="13562" max="13562" width="19.42578125" style="179" customWidth="1"/>
    <col min="13563" max="13563" width="8.5703125" style="179" customWidth="1"/>
    <col min="13564" max="13564" width="1.28515625" style="179" customWidth="1"/>
    <col min="13565" max="13565" width="6.7109375" style="179" customWidth="1"/>
    <col min="13566" max="13566" width="11.140625" style="179" customWidth="1"/>
    <col min="13567" max="13567" width="7.5703125" style="179" customWidth="1"/>
    <col min="13568" max="13568" width="7" style="179" customWidth="1"/>
    <col min="13569" max="13569" width="6.5703125" style="179" customWidth="1"/>
    <col min="13570" max="13570" width="9.28515625" style="179" customWidth="1"/>
    <col min="13571" max="13571" width="7.42578125" style="179" customWidth="1"/>
    <col min="13572" max="13572" width="11.140625" style="179" customWidth="1"/>
    <col min="13573" max="13573" width="14.85546875" style="179" customWidth="1"/>
    <col min="13574" max="13574" width="18.5703125" style="179" customWidth="1"/>
    <col min="13575" max="13575" width="5" style="179" customWidth="1"/>
    <col min="13576" max="13576" width="0.85546875" style="179" customWidth="1"/>
    <col min="13577" max="13577" width="1.42578125" style="179" customWidth="1"/>
    <col min="13578" max="13814" width="9.140625" style="179"/>
    <col min="13815" max="13815" width="2.28515625" style="179" customWidth="1"/>
    <col min="13816" max="13816" width="0" style="179" hidden="1" customWidth="1"/>
    <col min="13817" max="13817" width="11.7109375" style="179" customWidth="1"/>
    <col min="13818" max="13818" width="19.42578125" style="179" customWidth="1"/>
    <col min="13819" max="13819" width="8.5703125" style="179" customWidth="1"/>
    <col min="13820" max="13820" width="1.28515625" style="179" customWidth="1"/>
    <col min="13821" max="13821" width="6.7109375" style="179" customWidth="1"/>
    <col min="13822" max="13822" width="11.140625" style="179" customWidth="1"/>
    <col min="13823" max="13823" width="7.5703125" style="179" customWidth="1"/>
    <col min="13824" max="13824" width="7" style="179" customWidth="1"/>
    <col min="13825" max="13825" width="6.5703125" style="179" customWidth="1"/>
    <col min="13826" max="13826" width="9.28515625" style="179" customWidth="1"/>
    <col min="13827" max="13827" width="7.42578125" style="179" customWidth="1"/>
    <col min="13828" max="13828" width="11.140625" style="179" customWidth="1"/>
    <col min="13829" max="13829" width="14.85546875" style="179" customWidth="1"/>
    <col min="13830" max="13830" width="18.5703125" style="179" customWidth="1"/>
    <col min="13831" max="13831" width="5" style="179" customWidth="1"/>
    <col min="13832" max="13832" width="0.85546875" style="179" customWidth="1"/>
    <col min="13833" max="13833" width="1.42578125" style="179" customWidth="1"/>
    <col min="13834" max="14070" width="9.140625" style="179"/>
    <col min="14071" max="14071" width="2.28515625" style="179" customWidth="1"/>
    <col min="14072" max="14072" width="0" style="179" hidden="1" customWidth="1"/>
    <col min="14073" max="14073" width="11.7109375" style="179" customWidth="1"/>
    <col min="14074" max="14074" width="19.42578125" style="179" customWidth="1"/>
    <col min="14075" max="14075" width="8.5703125" style="179" customWidth="1"/>
    <col min="14076" max="14076" width="1.28515625" style="179" customWidth="1"/>
    <col min="14077" max="14077" width="6.7109375" style="179" customWidth="1"/>
    <col min="14078" max="14078" width="11.140625" style="179" customWidth="1"/>
    <col min="14079" max="14079" width="7.5703125" style="179" customWidth="1"/>
    <col min="14080" max="14080" width="7" style="179" customWidth="1"/>
    <col min="14081" max="14081" width="6.5703125" style="179" customWidth="1"/>
    <col min="14082" max="14082" width="9.28515625" style="179" customWidth="1"/>
    <col min="14083" max="14083" width="7.42578125" style="179" customWidth="1"/>
    <col min="14084" max="14084" width="11.140625" style="179" customWidth="1"/>
    <col min="14085" max="14085" width="14.85546875" style="179" customWidth="1"/>
    <col min="14086" max="14086" width="18.5703125" style="179" customWidth="1"/>
    <col min="14087" max="14087" width="5" style="179" customWidth="1"/>
    <col min="14088" max="14088" width="0.85546875" style="179" customWidth="1"/>
    <col min="14089" max="14089" width="1.42578125" style="179" customWidth="1"/>
    <col min="14090" max="14326" width="9.140625" style="179"/>
    <col min="14327" max="14327" width="2.28515625" style="179" customWidth="1"/>
    <col min="14328" max="14328" width="0" style="179" hidden="1" customWidth="1"/>
    <col min="14329" max="14329" width="11.7109375" style="179" customWidth="1"/>
    <col min="14330" max="14330" width="19.42578125" style="179" customWidth="1"/>
    <col min="14331" max="14331" width="8.5703125" style="179" customWidth="1"/>
    <col min="14332" max="14332" width="1.28515625" style="179" customWidth="1"/>
    <col min="14333" max="14333" width="6.7109375" style="179" customWidth="1"/>
    <col min="14334" max="14334" width="11.140625" style="179" customWidth="1"/>
    <col min="14335" max="14335" width="7.5703125" style="179" customWidth="1"/>
    <col min="14336" max="14336" width="7" style="179" customWidth="1"/>
    <col min="14337" max="14337" width="6.5703125" style="179" customWidth="1"/>
    <col min="14338" max="14338" width="9.28515625" style="179" customWidth="1"/>
    <col min="14339" max="14339" width="7.42578125" style="179" customWidth="1"/>
    <col min="14340" max="14340" width="11.140625" style="179" customWidth="1"/>
    <col min="14341" max="14341" width="14.85546875" style="179" customWidth="1"/>
    <col min="14342" max="14342" width="18.5703125" style="179" customWidth="1"/>
    <col min="14343" max="14343" width="5" style="179" customWidth="1"/>
    <col min="14344" max="14344" width="0.85546875" style="179" customWidth="1"/>
    <col min="14345" max="14345" width="1.42578125" style="179" customWidth="1"/>
    <col min="14346" max="14582" width="9.140625" style="179"/>
    <col min="14583" max="14583" width="2.28515625" style="179" customWidth="1"/>
    <col min="14584" max="14584" width="0" style="179" hidden="1" customWidth="1"/>
    <col min="14585" max="14585" width="11.7109375" style="179" customWidth="1"/>
    <col min="14586" max="14586" width="19.42578125" style="179" customWidth="1"/>
    <col min="14587" max="14587" width="8.5703125" style="179" customWidth="1"/>
    <col min="14588" max="14588" width="1.28515625" style="179" customWidth="1"/>
    <col min="14589" max="14589" width="6.7109375" style="179" customWidth="1"/>
    <col min="14590" max="14590" width="11.140625" style="179" customWidth="1"/>
    <col min="14591" max="14591" width="7.5703125" style="179" customWidth="1"/>
    <col min="14592" max="14592" width="7" style="179" customWidth="1"/>
    <col min="14593" max="14593" width="6.5703125" style="179" customWidth="1"/>
    <col min="14594" max="14594" width="9.28515625" style="179" customWidth="1"/>
    <col min="14595" max="14595" width="7.42578125" style="179" customWidth="1"/>
    <col min="14596" max="14596" width="11.140625" style="179" customWidth="1"/>
    <col min="14597" max="14597" width="14.85546875" style="179" customWidth="1"/>
    <col min="14598" max="14598" width="18.5703125" style="179" customWidth="1"/>
    <col min="14599" max="14599" width="5" style="179" customWidth="1"/>
    <col min="14600" max="14600" width="0.85546875" style="179" customWidth="1"/>
    <col min="14601" max="14601" width="1.42578125" style="179" customWidth="1"/>
    <col min="14602" max="14838" width="9.140625" style="179"/>
    <col min="14839" max="14839" width="2.28515625" style="179" customWidth="1"/>
    <col min="14840" max="14840" width="0" style="179" hidden="1" customWidth="1"/>
    <col min="14841" max="14841" width="11.7109375" style="179" customWidth="1"/>
    <col min="14842" max="14842" width="19.42578125" style="179" customWidth="1"/>
    <col min="14843" max="14843" width="8.5703125" style="179" customWidth="1"/>
    <col min="14844" max="14844" width="1.28515625" style="179" customWidth="1"/>
    <col min="14845" max="14845" width="6.7109375" style="179" customWidth="1"/>
    <col min="14846" max="14846" width="11.140625" style="179" customWidth="1"/>
    <col min="14847" max="14847" width="7.5703125" style="179" customWidth="1"/>
    <col min="14848" max="14848" width="7" style="179" customWidth="1"/>
    <col min="14849" max="14849" width="6.5703125" style="179" customWidth="1"/>
    <col min="14850" max="14850" width="9.28515625" style="179" customWidth="1"/>
    <col min="14851" max="14851" width="7.42578125" style="179" customWidth="1"/>
    <col min="14852" max="14852" width="11.140625" style="179" customWidth="1"/>
    <col min="14853" max="14853" width="14.85546875" style="179" customWidth="1"/>
    <col min="14854" max="14854" width="18.5703125" style="179" customWidth="1"/>
    <col min="14855" max="14855" width="5" style="179" customWidth="1"/>
    <col min="14856" max="14856" width="0.85546875" style="179" customWidth="1"/>
    <col min="14857" max="14857" width="1.42578125" style="179" customWidth="1"/>
    <col min="14858" max="15094" width="9.140625" style="179"/>
    <col min="15095" max="15095" width="2.28515625" style="179" customWidth="1"/>
    <col min="15096" max="15096" width="0" style="179" hidden="1" customWidth="1"/>
    <col min="15097" max="15097" width="11.7109375" style="179" customWidth="1"/>
    <col min="15098" max="15098" width="19.42578125" style="179" customWidth="1"/>
    <col min="15099" max="15099" width="8.5703125" style="179" customWidth="1"/>
    <col min="15100" max="15100" width="1.28515625" style="179" customWidth="1"/>
    <col min="15101" max="15101" width="6.7109375" style="179" customWidth="1"/>
    <col min="15102" max="15102" width="11.140625" style="179" customWidth="1"/>
    <col min="15103" max="15103" width="7.5703125" style="179" customWidth="1"/>
    <col min="15104" max="15104" width="7" style="179" customWidth="1"/>
    <col min="15105" max="15105" width="6.5703125" style="179" customWidth="1"/>
    <col min="15106" max="15106" width="9.28515625" style="179" customWidth="1"/>
    <col min="15107" max="15107" width="7.42578125" style="179" customWidth="1"/>
    <col min="15108" max="15108" width="11.140625" style="179" customWidth="1"/>
    <col min="15109" max="15109" width="14.85546875" style="179" customWidth="1"/>
    <col min="15110" max="15110" width="18.5703125" style="179" customWidth="1"/>
    <col min="15111" max="15111" width="5" style="179" customWidth="1"/>
    <col min="15112" max="15112" width="0.85546875" style="179" customWidth="1"/>
    <col min="15113" max="15113" width="1.42578125" style="179" customWidth="1"/>
    <col min="15114" max="15350" width="9.140625" style="179"/>
    <col min="15351" max="15351" width="2.28515625" style="179" customWidth="1"/>
    <col min="15352" max="15352" width="0" style="179" hidden="1" customWidth="1"/>
    <col min="15353" max="15353" width="11.7109375" style="179" customWidth="1"/>
    <col min="15354" max="15354" width="19.42578125" style="179" customWidth="1"/>
    <col min="15355" max="15355" width="8.5703125" style="179" customWidth="1"/>
    <col min="15356" max="15356" width="1.28515625" style="179" customWidth="1"/>
    <col min="15357" max="15357" width="6.7109375" style="179" customWidth="1"/>
    <col min="15358" max="15358" width="11.140625" style="179" customWidth="1"/>
    <col min="15359" max="15359" width="7.5703125" style="179" customWidth="1"/>
    <col min="15360" max="15360" width="7" style="179" customWidth="1"/>
    <col min="15361" max="15361" width="6.5703125" style="179" customWidth="1"/>
    <col min="15362" max="15362" width="9.28515625" style="179" customWidth="1"/>
    <col min="15363" max="15363" width="7.42578125" style="179" customWidth="1"/>
    <col min="15364" max="15364" width="11.140625" style="179" customWidth="1"/>
    <col min="15365" max="15365" width="14.85546875" style="179" customWidth="1"/>
    <col min="15366" max="15366" width="18.5703125" style="179" customWidth="1"/>
    <col min="15367" max="15367" width="5" style="179" customWidth="1"/>
    <col min="15368" max="15368" width="0.85546875" style="179" customWidth="1"/>
    <col min="15369" max="15369" width="1.42578125" style="179" customWidth="1"/>
    <col min="15370" max="15606" width="9.140625" style="179"/>
    <col min="15607" max="15607" width="2.28515625" style="179" customWidth="1"/>
    <col min="15608" max="15608" width="0" style="179" hidden="1" customWidth="1"/>
    <col min="15609" max="15609" width="11.7109375" style="179" customWidth="1"/>
    <col min="15610" max="15610" width="19.42578125" style="179" customWidth="1"/>
    <col min="15611" max="15611" width="8.5703125" style="179" customWidth="1"/>
    <col min="15612" max="15612" width="1.28515625" style="179" customWidth="1"/>
    <col min="15613" max="15613" width="6.7109375" style="179" customWidth="1"/>
    <col min="15614" max="15614" width="11.140625" style="179" customWidth="1"/>
    <col min="15615" max="15615" width="7.5703125" style="179" customWidth="1"/>
    <col min="15616" max="15616" width="7" style="179" customWidth="1"/>
    <col min="15617" max="15617" width="6.5703125" style="179" customWidth="1"/>
    <col min="15618" max="15618" width="9.28515625" style="179" customWidth="1"/>
    <col min="15619" max="15619" width="7.42578125" style="179" customWidth="1"/>
    <col min="15620" max="15620" width="11.140625" style="179" customWidth="1"/>
    <col min="15621" max="15621" width="14.85546875" style="179" customWidth="1"/>
    <col min="15622" max="15622" width="18.5703125" style="179" customWidth="1"/>
    <col min="15623" max="15623" width="5" style="179" customWidth="1"/>
    <col min="15624" max="15624" width="0.85546875" style="179" customWidth="1"/>
    <col min="15625" max="15625" width="1.42578125" style="179" customWidth="1"/>
    <col min="15626" max="15862" width="9.140625" style="179"/>
    <col min="15863" max="15863" width="2.28515625" style="179" customWidth="1"/>
    <col min="15864" max="15864" width="0" style="179" hidden="1" customWidth="1"/>
    <col min="15865" max="15865" width="11.7109375" style="179" customWidth="1"/>
    <col min="15866" max="15866" width="19.42578125" style="179" customWidth="1"/>
    <col min="15867" max="15867" width="8.5703125" style="179" customWidth="1"/>
    <col min="15868" max="15868" width="1.28515625" style="179" customWidth="1"/>
    <col min="15869" max="15869" width="6.7109375" style="179" customWidth="1"/>
    <col min="15870" max="15870" width="11.140625" style="179" customWidth="1"/>
    <col min="15871" max="15871" width="7.5703125" style="179" customWidth="1"/>
    <col min="15872" max="15872" width="7" style="179" customWidth="1"/>
    <col min="15873" max="15873" width="6.5703125" style="179" customWidth="1"/>
    <col min="15874" max="15874" width="9.28515625" style="179" customWidth="1"/>
    <col min="15875" max="15875" width="7.42578125" style="179" customWidth="1"/>
    <col min="15876" max="15876" width="11.140625" style="179" customWidth="1"/>
    <col min="15877" max="15877" width="14.85546875" style="179" customWidth="1"/>
    <col min="15878" max="15878" width="18.5703125" style="179" customWidth="1"/>
    <col min="15879" max="15879" width="5" style="179" customWidth="1"/>
    <col min="15880" max="15880" width="0.85546875" style="179" customWidth="1"/>
    <col min="15881" max="15881" width="1.42578125" style="179" customWidth="1"/>
    <col min="15882" max="16118" width="9.140625" style="179"/>
    <col min="16119" max="16119" width="2.28515625" style="179" customWidth="1"/>
    <col min="16120" max="16120" width="0" style="179" hidden="1" customWidth="1"/>
    <col min="16121" max="16121" width="11.7109375" style="179" customWidth="1"/>
    <col min="16122" max="16122" width="19.42578125" style="179" customWidth="1"/>
    <col min="16123" max="16123" width="8.5703125" style="179" customWidth="1"/>
    <col min="16124" max="16124" width="1.28515625" style="179" customWidth="1"/>
    <col min="16125" max="16125" width="6.7109375" style="179" customWidth="1"/>
    <col min="16126" max="16126" width="11.140625" style="179" customWidth="1"/>
    <col min="16127" max="16127" width="7.5703125" style="179" customWidth="1"/>
    <col min="16128" max="16128" width="7" style="179" customWidth="1"/>
    <col min="16129" max="16129" width="6.5703125" style="179" customWidth="1"/>
    <col min="16130" max="16130" width="9.28515625" style="179" customWidth="1"/>
    <col min="16131" max="16131" width="7.42578125" style="179" customWidth="1"/>
    <col min="16132" max="16132" width="11.140625" style="179" customWidth="1"/>
    <col min="16133" max="16133" width="14.85546875" style="179" customWidth="1"/>
    <col min="16134" max="16134" width="18.5703125" style="179" customWidth="1"/>
    <col min="16135" max="16135" width="5" style="179" customWidth="1"/>
    <col min="16136" max="16136" width="0.85546875" style="179" customWidth="1"/>
    <col min="16137" max="16137" width="1.42578125" style="179" customWidth="1"/>
    <col min="16138" max="16384" width="9.140625" style="179"/>
  </cols>
  <sheetData>
    <row r="1" spans="2:10" ht="12.4" customHeight="1" x14ac:dyDescent="0.25">
      <c r="C1" s="171"/>
      <c r="D1" s="172"/>
      <c r="E1" s="172"/>
      <c r="F1" s="172"/>
      <c r="G1" s="172"/>
      <c r="H1" s="172"/>
      <c r="I1" s="173"/>
    </row>
    <row r="2" spans="2:10" ht="17.100000000000001" customHeight="1" x14ac:dyDescent="0.25">
      <c r="C2" s="301" t="s">
        <v>159</v>
      </c>
      <c r="D2" s="302"/>
      <c r="E2" s="302"/>
      <c r="F2" s="302"/>
      <c r="I2" s="174"/>
    </row>
    <row r="3" spans="2:10" ht="5.0999999999999996" customHeight="1" x14ac:dyDescent="0.25">
      <c r="C3" s="175"/>
      <c r="I3" s="174"/>
    </row>
    <row r="4" spans="2:10" ht="17.100000000000001" customHeight="1" x14ac:dyDescent="0.25">
      <c r="C4" s="301" t="s">
        <v>160</v>
      </c>
      <c r="D4" s="302"/>
      <c r="E4" s="302"/>
      <c r="F4" s="302"/>
      <c r="I4" s="174"/>
    </row>
    <row r="5" spans="2:10" ht="3.95" customHeight="1" x14ac:dyDescent="0.25">
      <c r="C5" s="175"/>
      <c r="I5" s="174"/>
    </row>
    <row r="6" spans="2:10" ht="17.100000000000001" customHeight="1" x14ac:dyDescent="0.25">
      <c r="C6" s="301" t="s">
        <v>161</v>
      </c>
      <c r="D6" s="302"/>
      <c r="E6" s="302"/>
      <c r="F6" s="302"/>
      <c r="G6" s="302"/>
      <c r="I6" s="174"/>
    </row>
    <row r="7" spans="2:10" ht="4.5" customHeight="1" x14ac:dyDescent="0.25">
      <c r="C7" s="176"/>
      <c r="D7" s="177"/>
      <c r="E7" s="177"/>
      <c r="F7" s="177"/>
      <c r="G7" s="177"/>
      <c r="H7" s="177"/>
      <c r="I7" s="178"/>
    </row>
    <row r="8" spans="2:10" ht="15.2" customHeight="1" x14ac:dyDescent="0.25"/>
    <row r="9" spans="2:10" ht="45.6" customHeight="1" x14ac:dyDescent="0.25">
      <c r="B9" s="298" t="s">
        <v>162</v>
      </c>
      <c r="C9" s="299"/>
      <c r="D9" s="299"/>
      <c r="E9" s="299"/>
      <c r="F9" s="299"/>
      <c r="G9" s="299"/>
      <c r="H9" s="299"/>
      <c r="I9" s="299"/>
      <c r="J9" s="299"/>
    </row>
    <row r="10" spans="2:10" ht="15" customHeight="1" x14ac:dyDescent="0.25">
      <c r="B10" s="296" t="s">
        <v>163</v>
      </c>
      <c r="C10" s="300"/>
      <c r="D10" s="296" t="s">
        <v>164</v>
      </c>
      <c r="E10" s="294"/>
      <c r="F10" s="296" t="s">
        <v>165</v>
      </c>
      <c r="G10" s="294"/>
      <c r="H10" s="180" t="s">
        <v>166</v>
      </c>
      <c r="I10" s="296" t="s">
        <v>167</v>
      </c>
      <c r="J10" s="294"/>
    </row>
    <row r="11" spans="2:10" ht="15" customHeight="1" x14ac:dyDescent="0.25">
      <c r="B11" s="293">
        <v>1</v>
      </c>
      <c r="C11" s="300"/>
      <c r="D11" s="293" t="s">
        <v>168</v>
      </c>
      <c r="E11" s="294"/>
      <c r="F11" s="295">
        <v>288309.51</v>
      </c>
      <c r="G11" s="294"/>
      <c r="H11" s="181" t="s">
        <v>169</v>
      </c>
      <c r="I11" s="293" t="s">
        <v>170</v>
      </c>
      <c r="J11" s="294"/>
    </row>
    <row r="12" spans="2:10" ht="15" customHeight="1" x14ac:dyDescent="0.25">
      <c r="B12" s="293">
        <v>2</v>
      </c>
      <c r="C12" s="300"/>
      <c r="D12" s="293" t="s">
        <v>171</v>
      </c>
      <c r="E12" s="294"/>
      <c r="F12" s="295">
        <v>288117.90999999997</v>
      </c>
      <c r="G12" s="294"/>
      <c r="H12" s="181" t="s">
        <v>172</v>
      </c>
      <c r="I12" s="293" t="s">
        <v>170</v>
      </c>
      <c r="J12" s="294"/>
    </row>
    <row r="13" spans="2:10" ht="15" customHeight="1" x14ac:dyDescent="0.25">
      <c r="B13" s="293">
        <v>3</v>
      </c>
      <c r="C13" s="300"/>
      <c r="D13" s="293" t="s">
        <v>173</v>
      </c>
      <c r="E13" s="294"/>
      <c r="F13" s="295">
        <f>293467.6+505.4</f>
        <v>293973</v>
      </c>
      <c r="G13" s="294"/>
      <c r="H13" s="181" t="s">
        <v>174</v>
      </c>
      <c r="I13" s="293" t="s">
        <v>170</v>
      </c>
      <c r="J13" s="294"/>
    </row>
    <row r="14" spans="2:10" ht="15" customHeight="1" x14ac:dyDescent="0.25">
      <c r="B14" s="181"/>
      <c r="C14" s="182">
        <v>4</v>
      </c>
      <c r="D14" s="293" t="s">
        <v>175</v>
      </c>
      <c r="E14" s="294"/>
      <c r="F14" s="295">
        <v>289417.77</v>
      </c>
      <c r="G14" s="294"/>
      <c r="H14" s="181" t="s">
        <v>176</v>
      </c>
      <c r="I14" s="293" t="s">
        <v>170</v>
      </c>
      <c r="J14" s="294"/>
    </row>
    <row r="15" spans="2:10" ht="15" customHeight="1" x14ac:dyDescent="0.25">
      <c r="B15" s="293">
        <v>5</v>
      </c>
      <c r="C15" s="300"/>
      <c r="D15" s="293" t="s">
        <v>177</v>
      </c>
      <c r="E15" s="294"/>
      <c r="F15" s="295">
        <f>283628.05+1758.9</f>
        <v>285386.95</v>
      </c>
      <c r="G15" s="294"/>
      <c r="H15" s="181" t="s">
        <v>178</v>
      </c>
      <c r="I15" s="293" t="s">
        <v>170</v>
      </c>
      <c r="J15" s="294"/>
    </row>
    <row r="16" spans="2:10" ht="15" customHeight="1" x14ac:dyDescent="0.25">
      <c r="B16" s="293">
        <v>6</v>
      </c>
      <c r="C16" s="300"/>
      <c r="D16" s="293" t="s">
        <v>179</v>
      </c>
      <c r="E16" s="294"/>
      <c r="F16" s="295">
        <v>240798.48</v>
      </c>
      <c r="G16" s="294"/>
      <c r="H16" s="181" t="s">
        <v>180</v>
      </c>
      <c r="I16" s="293" t="s">
        <v>170</v>
      </c>
      <c r="J16" s="294"/>
    </row>
    <row r="17" spans="2:10" x14ac:dyDescent="0.25">
      <c r="B17" s="296"/>
      <c r="C17" s="294"/>
      <c r="D17" s="296"/>
      <c r="E17" s="294"/>
      <c r="F17" s="297">
        <f>SUM(F11:F16)</f>
        <v>1686003.6199999999</v>
      </c>
      <c r="G17" s="294"/>
      <c r="H17" s="180"/>
      <c r="I17" s="296"/>
      <c r="J17" s="294"/>
    </row>
    <row r="18" spans="2:10" ht="45.6" customHeight="1" x14ac:dyDescent="0.25">
      <c r="B18" s="298" t="s">
        <v>181</v>
      </c>
      <c r="C18" s="299"/>
      <c r="D18" s="299"/>
      <c r="E18" s="299"/>
      <c r="F18" s="299"/>
      <c r="G18" s="299"/>
      <c r="H18" s="299"/>
      <c r="I18" s="299"/>
      <c r="J18" s="299"/>
    </row>
    <row r="19" spans="2:10" ht="15" customHeight="1" x14ac:dyDescent="0.25">
      <c r="B19" s="296" t="s">
        <v>163</v>
      </c>
      <c r="C19" s="294"/>
      <c r="D19" s="296" t="s">
        <v>164</v>
      </c>
      <c r="E19" s="294"/>
      <c r="F19" s="296" t="s">
        <v>165</v>
      </c>
      <c r="G19" s="294"/>
      <c r="H19" s="180" t="s">
        <v>166</v>
      </c>
      <c r="I19" s="296" t="s">
        <v>167</v>
      </c>
      <c r="J19" s="294"/>
    </row>
    <row r="20" spans="2:10" ht="15" customHeight="1" x14ac:dyDescent="0.25">
      <c r="B20" s="293">
        <v>1</v>
      </c>
      <c r="C20" s="294"/>
      <c r="D20" s="293" t="s">
        <v>182</v>
      </c>
      <c r="E20" s="294"/>
      <c r="F20" s="295">
        <v>11097.79</v>
      </c>
      <c r="G20" s="294"/>
      <c r="H20" s="181" t="s">
        <v>183</v>
      </c>
      <c r="I20" s="293" t="s">
        <v>184</v>
      </c>
      <c r="J20" s="294"/>
    </row>
    <row r="21" spans="2:10" ht="15" customHeight="1" x14ac:dyDescent="0.25">
      <c r="B21" s="293">
        <v>2</v>
      </c>
      <c r="C21" s="294"/>
      <c r="D21" s="293" t="s">
        <v>182</v>
      </c>
      <c r="E21" s="294"/>
      <c r="F21" s="295">
        <v>1190.3399999999999</v>
      </c>
      <c r="G21" s="294"/>
      <c r="H21" s="181" t="s">
        <v>183</v>
      </c>
      <c r="I21" s="293" t="s">
        <v>184</v>
      </c>
      <c r="J21" s="294"/>
    </row>
    <row r="22" spans="2:10" ht="15" customHeight="1" x14ac:dyDescent="0.25">
      <c r="B22" s="293">
        <v>3</v>
      </c>
      <c r="C22" s="294"/>
      <c r="D22" s="293" t="s">
        <v>182</v>
      </c>
      <c r="E22" s="294"/>
      <c r="F22" s="295">
        <v>1823.38</v>
      </c>
      <c r="G22" s="294"/>
      <c r="H22" s="181" t="s">
        <v>185</v>
      </c>
      <c r="I22" s="293" t="s">
        <v>184</v>
      </c>
      <c r="J22" s="294"/>
    </row>
    <row r="23" spans="2:10" ht="15" customHeight="1" x14ac:dyDescent="0.25">
      <c r="B23" s="293">
        <v>4</v>
      </c>
      <c r="C23" s="294"/>
      <c r="D23" s="293" t="s">
        <v>182</v>
      </c>
      <c r="E23" s="294"/>
      <c r="F23" s="295">
        <v>1309.28</v>
      </c>
      <c r="G23" s="294"/>
      <c r="H23" s="181" t="s">
        <v>186</v>
      </c>
      <c r="I23" s="293" t="s">
        <v>184</v>
      </c>
      <c r="J23" s="294"/>
    </row>
    <row r="24" spans="2:10" ht="15" customHeight="1" x14ac:dyDescent="0.25">
      <c r="B24" s="293">
        <v>5</v>
      </c>
      <c r="C24" s="294"/>
      <c r="D24" s="293" t="s">
        <v>182</v>
      </c>
      <c r="E24" s="294"/>
      <c r="F24" s="295">
        <v>5705.99</v>
      </c>
      <c r="G24" s="294"/>
      <c r="H24" s="181" t="s">
        <v>186</v>
      </c>
      <c r="I24" s="293" t="s">
        <v>184</v>
      </c>
      <c r="J24" s="294"/>
    </row>
    <row r="25" spans="2:10" ht="15" customHeight="1" x14ac:dyDescent="0.25">
      <c r="B25" s="293">
        <v>6</v>
      </c>
      <c r="C25" s="294"/>
      <c r="D25" s="293" t="s">
        <v>182</v>
      </c>
      <c r="E25" s="294"/>
      <c r="F25" s="295">
        <v>12982.22</v>
      </c>
      <c r="G25" s="294"/>
      <c r="H25" s="181" t="s">
        <v>187</v>
      </c>
      <c r="I25" s="293" t="s">
        <v>184</v>
      </c>
      <c r="J25" s="294"/>
    </row>
    <row r="26" spans="2:10" ht="15" customHeight="1" x14ac:dyDescent="0.25">
      <c r="B26" s="293">
        <v>7</v>
      </c>
      <c r="C26" s="294"/>
      <c r="D26" s="293" t="s">
        <v>182</v>
      </c>
      <c r="E26" s="294"/>
      <c r="F26" s="295">
        <v>365</v>
      </c>
      <c r="G26" s="294"/>
      <c r="H26" s="181" t="s">
        <v>188</v>
      </c>
      <c r="I26" s="293" t="s">
        <v>189</v>
      </c>
      <c r="J26" s="294"/>
    </row>
    <row r="27" spans="2:10" ht="15" customHeight="1" x14ac:dyDescent="0.25">
      <c r="B27" s="293">
        <v>8</v>
      </c>
      <c r="C27" s="294"/>
      <c r="D27" s="293" t="s">
        <v>182</v>
      </c>
      <c r="E27" s="294"/>
      <c r="F27" s="295">
        <v>12939.03</v>
      </c>
      <c r="G27" s="294"/>
      <c r="H27" s="181" t="s">
        <v>190</v>
      </c>
      <c r="I27" s="293" t="s">
        <v>184</v>
      </c>
      <c r="J27" s="294"/>
    </row>
    <row r="28" spans="2:10" ht="15" customHeight="1" x14ac:dyDescent="0.25">
      <c r="B28" s="293">
        <v>9</v>
      </c>
      <c r="C28" s="294"/>
      <c r="D28" s="293" t="s">
        <v>182</v>
      </c>
      <c r="E28" s="294"/>
      <c r="F28" s="295">
        <v>14837.58</v>
      </c>
      <c r="G28" s="294"/>
      <c r="H28" s="181" t="s">
        <v>191</v>
      </c>
      <c r="I28" s="293" t="s">
        <v>184</v>
      </c>
      <c r="J28" s="294"/>
    </row>
    <row r="29" spans="2:10" ht="15" customHeight="1" x14ac:dyDescent="0.25">
      <c r="B29" s="293">
        <v>10</v>
      </c>
      <c r="C29" s="294"/>
      <c r="D29" s="293" t="s">
        <v>182</v>
      </c>
      <c r="E29" s="294"/>
      <c r="F29" s="295">
        <v>928</v>
      </c>
      <c r="G29" s="294"/>
      <c r="H29" s="181" t="s">
        <v>192</v>
      </c>
      <c r="I29" s="293" t="s">
        <v>193</v>
      </c>
      <c r="J29" s="294"/>
    </row>
    <row r="30" spans="2:10" ht="15" customHeight="1" x14ac:dyDescent="0.25">
      <c r="B30" s="293">
        <v>11</v>
      </c>
      <c r="C30" s="294"/>
      <c r="D30" s="293" t="s">
        <v>182</v>
      </c>
      <c r="E30" s="294"/>
      <c r="F30" s="295">
        <v>385</v>
      </c>
      <c r="G30" s="294"/>
      <c r="H30" s="181" t="s">
        <v>194</v>
      </c>
      <c r="I30" s="293" t="s">
        <v>184</v>
      </c>
      <c r="J30" s="294"/>
    </row>
    <row r="31" spans="2:10" ht="15" customHeight="1" x14ac:dyDescent="0.25">
      <c r="B31" s="293">
        <v>12</v>
      </c>
      <c r="C31" s="294"/>
      <c r="D31" s="293" t="s">
        <v>182</v>
      </c>
      <c r="E31" s="294"/>
      <c r="F31" s="295">
        <v>2805.56</v>
      </c>
      <c r="G31" s="294"/>
      <c r="H31" s="181" t="s">
        <v>195</v>
      </c>
      <c r="I31" s="293" t="s">
        <v>184</v>
      </c>
      <c r="J31" s="294"/>
    </row>
    <row r="32" spans="2:10" x14ac:dyDescent="0.25">
      <c r="B32" s="296"/>
      <c r="C32" s="294"/>
      <c r="D32" s="296"/>
      <c r="E32" s="294"/>
      <c r="F32" s="297">
        <v>66369.17</v>
      </c>
      <c r="G32" s="294"/>
      <c r="H32" s="180"/>
      <c r="I32" s="296"/>
      <c r="J32" s="294"/>
    </row>
    <row r="33" spans="2:10" ht="45.6" customHeight="1" x14ac:dyDescent="0.25">
      <c r="B33" s="298" t="s">
        <v>196</v>
      </c>
      <c r="C33" s="299"/>
      <c r="D33" s="299"/>
      <c r="E33" s="299"/>
      <c r="F33" s="299"/>
      <c r="G33" s="299"/>
      <c r="H33" s="299"/>
      <c r="I33" s="299"/>
      <c r="J33" s="299"/>
    </row>
    <row r="34" spans="2:10" ht="15" customHeight="1" x14ac:dyDescent="0.25">
      <c r="B34" s="296" t="s">
        <v>163</v>
      </c>
      <c r="C34" s="294"/>
      <c r="D34" s="296" t="s">
        <v>164</v>
      </c>
      <c r="E34" s="294"/>
      <c r="F34" s="296" t="s">
        <v>165</v>
      </c>
      <c r="G34" s="294"/>
      <c r="H34" s="180" t="s">
        <v>166</v>
      </c>
      <c r="I34" s="296" t="s">
        <v>167</v>
      </c>
      <c r="J34" s="294"/>
    </row>
    <row r="35" spans="2:10" ht="15" customHeight="1" x14ac:dyDescent="0.25">
      <c r="B35" s="293">
        <v>1</v>
      </c>
      <c r="C35" s="294"/>
      <c r="D35" s="293" t="s">
        <v>197</v>
      </c>
      <c r="E35" s="294"/>
      <c r="F35" s="295">
        <v>225</v>
      </c>
      <c r="G35" s="294"/>
      <c r="H35" s="181" t="s">
        <v>198</v>
      </c>
      <c r="I35" s="293" t="s">
        <v>199</v>
      </c>
      <c r="J35" s="294"/>
    </row>
    <row r="36" spans="2:10" ht="15" customHeight="1" x14ac:dyDescent="0.25">
      <c r="B36" s="293">
        <v>2</v>
      </c>
      <c r="C36" s="294"/>
      <c r="D36" s="293" t="s">
        <v>200</v>
      </c>
      <c r="E36" s="294"/>
      <c r="F36" s="295">
        <v>115.5</v>
      </c>
      <c r="G36" s="294"/>
      <c r="H36" s="181" t="s">
        <v>198</v>
      </c>
      <c r="I36" s="293" t="s">
        <v>201</v>
      </c>
      <c r="J36" s="294"/>
    </row>
    <row r="37" spans="2:10" ht="15" customHeight="1" x14ac:dyDescent="0.25">
      <c r="B37" s="293">
        <v>3</v>
      </c>
      <c r="C37" s="294"/>
      <c r="D37" s="293" t="s">
        <v>202</v>
      </c>
      <c r="E37" s="294"/>
      <c r="F37" s="295">
        <v>69</v>
      </c>
      <c r="G37" s="294"/>
      <c r="H37" s="181" t="s">
        <v>183</v>
      </c>
      <c r="I37" s="293" t="s">
        <v>203</v>
      </c>
      <c r="J37" s="294"/>
    </row>
    <row r="38" spans="2:10" ht="15" customHeight="1" x14ac:dyDescent="0.25">
      <c r="B38" s="293">
        <v>4</v>
      </c>
      <c r="C38" s="294"/>
      <c r="D38" s="293" t="s">
        <v>204</v>
      </c>
      <c r="E38" s="294"/>
      <c r="F38" s="295">
        <v>468</v>
      </c>
      <c r="G38" s="294"/>
      <c r="H38" s="181" t="s">
        <v>183</v>
      </c>
      <c r="I38" s="293" t="s">
        <v>205</v>
      </c>
      <c r="J38" s="294"/>
    </row>
    <row r="39" spans="2:10" ht="15" customHeight="1" x14ac:dyDescent="0.25">
      <c r="B39" s="293">
        <v>5</v>
      </c>
      <c r="C39" s="294"/>
      <c r="D39" s="293" t="s">
        <v>206</v>
      </c>
      <c r="E39" s="294"/>
      <c r="F39" s="295">
        <v>103.5</v>
      </c>
      <c r="G39" s="294"/>
      <c r="H39" s="181" t="s">
        <v>183</v>
      </c>
      <c r="I39" s="293" t="s">
        <v>207</v>
      </c>
      <c r="J39" s="294"/>
    </row>
    <row r="40" spans="2:10" ht="15" customHeight="1" x14ac:dyDescent="0.25">
      <c r="B40" s="293">
        <v>6</v>
      </c>
      <c r="C40" s="294"/>
      <c r="D40" s="293" t="s">
        <v>208</v>
      </c>
      <c r="E40" s="294"/>
      <c r="F40" s="295">
        <v>420</v>
      </c>
      <c r="G40" s="294"/>
      <c r="H40" s="181" t="s">
        <v>209</v>
      </c>
      <c r="I40" s="293" t="s">
        <v>210</v>
      </c>
      <c r="J40" s="294"/>
    </row>
    <row r="41" spans="2:10" ht="15" customHeight="1" x14ac:dyDescent="0.25">
      <c r="B41" s="293">
        <v>7</v>
      </c>
      <c r="C41" s="294"/>
      <c r="D41" s="293" t="s">
        <v>211</v>
      </c>
      <c r="E41" s="294"/>
      <c r="F41" s="295">
        <v>252</v>
      </c>
      <c r="G41" s="294"/>
      <c r="H41" s="181" t="s">
        <v>209</v>
      </c>
      <c r="I41" s="293" t="s">
        <v>212</v>
      </c>
      <c r="J41" s="294"/>
    </row>
    <row r="42" spans="2:10" ht="15" customHeight="1" x14ac:dyDescent="0.25">
      <c r="B42" s="293">
        <v>8</v>
      </c>
      <c r="C42" s="294"/>
      <c r="D42" s="293" t="s">
        <v>213</v>
      </c>
      <c r="E42" s="294"/>
      <c r="F42" s="295">
        <v>156</v>
      </c>
      <c r="G42" s="294"/>
      <c r="H42" s="181" t="s">
        <v>198</v>
      </c>
      <c r="I42" s="293" t="s">
        <v>214</v>
      </c>
      <c r="J42" s="294"/>
    </row>
    <row r="43" spans="2:10" ht="15" customHeight="1" x14ac:dyDescent="0.25">
      <c r="B43" s="293">
        <v>9</v>
      </c>
      <c r="C43" s="294"/>
      <c r="D43" s="293" t="s">
        <v>213</v>
      </c>
      <c r="E43" s="294"/>
      <c r="F43" s="295">
        <v>156</v>
      </c>
      <c r="G43" s="294"/>
      <c r="H43" s="181" t="s">
        <v>198</v>
      </c>
      <c r="I43" s="293" t="s">
        <v>215</v>
      </c>
      <c r="J43" s="294"/>
    </row>
    <row r="44" spans="2:10" ht="15" customHeight="1" x14ac:dyDescent="0.25">
      <c r="B44" s="293">
        <v>10</v>
      </c>
      <c r="C44" s="294"/>
      <c r="D44" s="293" t="s">
        <v>216</v>
      </c>
      <c r="E44" s="294"/>
      <c r="F44" s="295">
        <v>121.5</v>
      </c>
      <c r="G44" s="294"/>
      <c r="H44" s="181" t="s">
        <v>217</v>
      </c>
      <c r="I44" s="293" t="s">
        <v>205</v>
      </c>
      <c r="J44" s="294"/>
    </row>
    <row r="45" spans="2:10" ht="15" customHeight="1" x14ac:dyDescent="0.25">
      <c r="B45" s="293">
        <v>11</v>
      </c>
      <c r="C45" s="294"/>
      <c r="D45" s="293" t="s">
        <v>218</v>
      </c>
      <c r="E45" s="294"/>
      <c r="F45" s="295">
        <v>82.12</v>
      </c>
      <c r="G45" s="294"/>
      <c r="H45" s="181" t="s">
        <v>219</v>
      </c>
      <c r="I45" s="293" t="s">
        <v>220</v>
      </c>
      <c r="J45" s="294"/>
    </row>
    <row r="46" spans="2:10" ht="15" customHeight="1" x14ac:dyDescent="0.25">
      <c r="B46" s="293">
        <v>12</v>
      </c>
      <c r="C46" s="294"/>
      <c r="D46" s="293" t="s">
        <v>221</v>
      </c>
      <c r="E46" s="294"/>
      <c r="F46" s="295">
        <v>199.8</v>
      </c>
      <c r="G46" s="294"/>
      <c r="H46" s="181" t="s">
        <v>219</v>
      </c>
      <c r="I46" s="293" t="s">
        <v>222</v>
      </c>
      <c r="J46" s="294"/>
    </row>
    <row r="47" spans="2:10" ht="15" customHeight="1" x14ac:dyDescent="0.25">
      <c r="B47" s="293">
        <v>13</v>
      </c>
      <c r="C47" s="294"/>
      <c r="D47" s="293" t="s">
        <v>223</v>
      </c>
      <c r="E47" s="294"/>
      <c r="F47" s="295">
        <v>237.6</v>
      </c>
      <c r="G47" s="294"/>
      <c r="H47" s="181" t="s">
        <v>224</v>
      </c>
      <c r="I47" s="293" t="s">
        <v>225</v>
      </c>
      <c r="J47" s="294"/>
    </row>
    <row r="48" spans="2:10" ht="15" customHeight="1" x14ac:dyDescent="0.25">
      <c r="B48" s="293">
        <v>14</v>
      </c>
      <c r="C48" s="294"/>
      <c r="D48" s="293" t="s">
        <v>226</v>
      </c>
      <c r="E48" s="294"/>
      <c r="F48" s="295">
        <v>237.6</v>
      </c>
      <c r="G48" s="294"/>
      <c r="H48" s="181" t="s">
        <v>224</v>
      </c>
      <c r="I48" s="293" t="s">
        <v>227</v>
      </c>
      <c r="J48" s="294"/>
    </row>
    <row r="49" spans="2:10" ht="15" customHeight="1" x14ac:dyDescent="0.25">
      <c r="B49" s="293">
        <v>15</v>
      </c>
      <c r="C49" s="294"/>
      <c r="D49" s="293" t="s">
        <v>228</v>
      </c>
      <c r="E49" s="294"/>
      <c r="F49" s="295">
        <v>178.2</v>
      </c>
      <c r="G49" s="294"/>
      <c r="H49" s="181" t="s">
        <v>224</v>
      </c>
      <c r="I49" s="293" t="s">
        <v>229</v>
      </c>
      <c r="J49" s="294"/>
    </row>
    <row r="50" spans="2:10" ht="15" customHeight="1" x14ac:dyDescent="0.25">
      <c r="B50" s="293">
        <v>16</v>
      </c>
      <c r="C50" s="294"/>
      <c r="D50" s="293" t="s">
        <v>230</v>
      </c>
      <c r="E50" s="294"/>
      <c r="F50" s="295">
        <v>199.8</v>
      </c>
      <c r="G50" s="294"/>
      <c r="H50" s="181" t="s">
        <v>231</v>
      </c>
      <c r="I50" s="293" t="s">
        <v>232</v>
      </c>
      <c r="J50" s="294"/>
    </row>
    <row r="51" spans="2:10" ht="15" customHeight="1" x14ac:dyDescent="0.25">
      <c r="B51" s="293">
        <v>17</v>
      </c>
      <c r="C51" s="294"/>
      <c r="D51" s="293" t="s">
        <v>233</v>
      </c>
      <c r="E51" s="294"/>
      <c r="F51" s="295">
        <v>494.5</v>
      </c>
      <c r="G51" s="294"/>
      <c r="H51" s="181" t="s">
        <v>224</v>
      </c>
      <c r="I51" s="293" t="s">
        <v>234</v>
      </c>
      <c r="J51" s="294"/>
    </row>
    <row r="52" spans="2:10" ht="15" customHeight="1" x14ac:dyDescent="0.25">
      <c r="B52" s="293">
        <v>18</v>
      </c>
      <c r="C52" s="294"/>
      <c r="D52" s="293" t="s">
        <v>235</v>
      </c>
      <c r="E52" s="294"/>
      <c r="F52" s="295">
        <v>156</v>
      </c>
      <c r="G52" s="294"/>
      <c r="H52" s="181" t="s">
        <v>224</v>
      </c>
      <c r="I52" s="293" t="s">
        <v>229</v>
      </c>
      <c r="J52" s="294"/>
    </row>
    <row r="53" spans="2:10" ht="15" customHeight="1" x14ac:dyDescent="0.25">
      <c r="B53" s="293">
        <v>19</v>
      </c>
      <c r="C53" s="294"/>
      <c r="D53" s="293" t="s">
        <v>236</v>
      </c>
      <c r="E53" s="294"/>
      <c r="F53" s="295">
        <v>178.2</v>
      </c>
      <c r="G53" s="294"/>
      <c r="H53" s="181" t="s">
        <v>237</v>
      </c>
      <c r="I53" s="293" t="s">
        <v>238</v>
      </c>
      <c r="J53" s="294"/>
    </row>
    <row r="54" spans="2:10" ht="15" customHeight="1" x14ac:dyDescent="0.25">
      <c r="B54" s="293">
        <v>20</v>
      </c>
      <c r="C54" s="294"/>
      <c r="D54" s="293" t="s">
        <v>239</v>
      </c>
      <c r="E54" s="294"/>
      <c r="F54" s="295">
        <v>117</v>
      </c>
      <c r="G54" s="294"/>
      <c r="H54" s="181" t="s">
        <v>240</v>
      </c>
      <c r="I54" s="293" t="s">
        <v>232</v>
      </c>
      <c r="J54" s="294"/>
    </row>
    <row r="55" spans="2:10" ht="15" customHeight="1" x14ac:dyDescent="0.25">
      <c r="B55" s="293">
        <v>21</v>
      </c>
      <c r="C55" s="294"/>
      <c r="D55" s="293" t="s">
        <v>241</v>
      </c>
      <c r="E55" s="294"/>
      <c r="F55" s="295">
        <v>117</v>
      </c>
      <c r="G55" s="294"/>
      <c r="H55" s="181" t="s">
        <v>240</v>
      </c>
      <c r="I55" s="293" t="s">
        <v>232</v>
      </c>
      <c r="J55" s="294"/>
    </row>
    <row r="56" spans="2:10" ht="15" customHeight="1" x14ac:dyDescent="0.25">
      <c r="B56" s="293">
        <v>22</v>
      </c>
      <c r="C56" s="294"/>
      <c r="D56" s="293" t="s">
        <v>242</v>
      </c>
      <c r="E56" s="294"/>
      <c r="F56" s="295">
        <v>255</v>
      </c>
      <c r="G56" s="294"/>
      <c r="H56" s="181" t="s">
        <v>243</v>
      </c>
      <c r="I56" s="293" t="s">
        <v>244</v>
      </c>
      <c r="J56" s="294"/>
    </row>
    <row r="57" spans="2:10" ht="15" customHeight="1" x14ac:dyDescent="0.25">
      <c r="B57" s="293">
        <v>23</v>
      </c>
      <c r="C57" s="294"/>
      <c r="D57" s="293" t="s">
        <v>245</v>
      </c>
      <c r="E57" s="294"/>
      <c r="F57" s="295">
        <v>252</v>
      </c>
      <c r="G57" s="294"/>
      <c r="H57" s="181" t="s">
        <v>237</v>
      </c>
      <c r="I57" s="293" t="s">
        <v>234</v>
      </c>
      <c r="J57" s="294"/>
    </row>
    <row r="58" spans="2:10" ht="15" customHeight="1" x14ac:dyDescent="0.25">
      <c r="B58" s="293">
        <v>24</v>
      </c>
      <c r="C58" s="294"/>
      <c r="D58" s="293" t="s">
        <v>246</v>
      </c>
      <c r="E58" s="294"/>
      <c r="F58" s="295">
        <v>156</v>
      </c>
      <c r="G58" s="294"/>
      <c r="H58" s="181" t="s">
        <v>243</v>
      </c>
      <c r="I58" s="293" t="s">
        <v>247</v>
      </c>
      <c r="J58" s="294"/>
    </row>
    <row r="59" spans="2:10" ht="15" customHeight="1" x14ac:dyDescent="0.25">
      <c r="B59" s="293">
        <v>25</v>
      </c>
      <c r="C59" s="294"/>
      <c r="D59" s="293" t="s">
        <v>248</v>
      </c>
      <c r="E59" s="294"/>
      <c r="F59" s="295">
        <v>494.5</v>
      </c>
      <c r="G59" s="294"/>
      <c r="H59" s="181" t="s">
        <v>249</v>
      </c>
      <c r="I59" s="293" t="s">
        <v>250</v>
      </c>
      <c r="J59" s="294"/>
    </row>
    <row r="60" spans="2:10" ht="15" customHeight="1" x14ac:dyDescent="0.25">
      <c r="B60" s="293">
        <v>26</v>
      </c>
      <c r="C60" s="294"/>
      <c r="D60" s="293" t="s">
        <v>248</v>
      </c>
      <c r="E60" s="294"/>
      <c r="F60" s="295">
        <v>494.5</v>
      </c>
      <c r="G60" s="294"/>
      <c r="H60" s="181" t="s">
        <v>249</v>
      </c>
      <c r="I60" s="293" t="s">
        <v>234</v>
      </c>
      <c r="J60" s="294"/>
    </row>
    <row r="61" spans="2:10" ht="15" customHeight="1" x14ac:dyDescent="0.25">
      <c r="B61" s="293">
        <v>27</v>
      </c>
      <c r="C61" s="294"/>
      <c r="D61" s="293" t="s">
        <v>248</v>
      </c>
      <c r="E61" s="294"/>
      <c r="F61" s="295">
        <v>494.5</v>
      </c>
      <c r="G61" s="294"/>
      <c r="H61" s="181" t="s">
        <v>249</v>
      </c>
      <c r="I61" s="293" t="s">
        <v>251</v>
      </c>
      <c r="J61" s="294"/>
    </row>
    <row r="62" spans="2:10" ht="15" customHeight="1" x14ac:dyDescent="0.25">
      <c r="B62" s="293">
        <v>28</v>
      </c>
      <c r="C62" s="294"/>
      <c r="D62" s="293" t="s">
        <v>252</v>
      </c>
      <c r="E62" s="294"/>
      <c r="F62" s="295">
        <v>276.64</v>
      </c>
      <c r="G62" s="294"/>
      <c r="H62" s="181" t="s">
        <v>253</v>
      </c>
      <c r="I62" s="293" t="s">
        <v>254</v>
      </c>
      <c r="J62" s="294"/>
    </row>
    <row r="63" spans="2:10" ht="15" customHeight="1" x14ac:dyDescent="0.25">
      <c r="B63" s="293">
        <v>29</v>
      </c>
      <c r="C63" s="294"/>
      <c r="D63" s="293" t="s">
        <v>255</v>
      </c>
      <c r="E63" s="294"/>
      <c r="F63" s="295">
        <v>225</v>
      </c>
      <c r="G63" s="294"/>
      <c r="H63" s="181" t="s">
        <v>253</v>
      </c>
      <c r="I63" s="293" t="s">
        <v>256</v>
      </c>
      <c r="J63" s="294"/>
    </row>
    <row r="64" spans="2:10" ht="15" customHeight="1" x14ac:dyDescent="0.25">
      <c r="B64" s="293">
        <v>30</v>
      </c>
      <c r="C64" s="294"/>
      <c r="D64" s="293" t="s">
        <v>257</v>
      </c>
      <c r="E64" s="294"/>
      <c r="F64" s="295">
        <v>244.2</v>
      </c>
      <c r="G64" s="294"/>
      <c r="H64" s="181" t="s">
        <v>253</v>
      </c>
      <c r="I64" s="293" t="s">
        <v>254</v>
      </c>
      <c r="J64" s="294"/>
    </row>
    <row r="65" spans="2:10" ht="15" customHeight="1" x14ac:dyDescent="0.25">
      <c r="B65" s="293">
        <v>31</v>
      </c>
      <c r="C65" s="294"/>
      <c r="D65" s="293" t="s">
        <v>258</v>
      </c>
      <c r="E65" s="294"/>
      <c r="F65" s="295">
        <v>315</v>
      </c>
      <c r="G65" s="294"/>
      <c r="H65" s="181" t="s">
        <v>259</v>
      </c>
      <c r="I65" s="293" t="s">
        <v>250</v>
      </c>
      <c r="J65" s="294"/>
    </row>
    <row r="66" spans="2:10" ht="15" customHeight="1" x14ac:dyDescent="0.25">
      <c r="B66" s="293">
        <v>32</v>
      </c>
      <c r="C66" s="294"/>
      <c r="D66" s="293" t="s">
        <v>260</v>
      </c>
      <c r="E66" s="294"/>
      <c r="F66" s="295">
        <v>180</v>
      </c>
      <c r="G66" s="294"/>
      <c r="H66" s="181" t="s">
        <v>259</v>
      </c>
      <c r="I66" s="293" t="s">
        <v>199</v>
      </c>
      <c r="J66" s="294"/>
    </row>
    <row r="67" spans="2:10" ht="15" customHeight="1" x14ac:dyDescent="0.25">
      <c r="B67" s="293">
        <v>33</v>
      </c>
      <c r="C67" s="294"/>
      <c r="D67" s="293" t="s">
        <v>257</v>
      </c>
      <c r="E67" s="294"/>
      <c r="F67" s="295">
        <v>244.2</v>
      </c>
      <c r="G67" s="294"/>
      <c r="H67" s="181" t="s">
        <v>253</v>
      </c>
      <c r="I67" s="293" t="s">
        <v>261</v>
      </c>
      <c r="J67" s="294"/>
    </row>
    <row r="68" spans="2:10" ht="15" customHeight="1" x14ac:dyDescent="0.25">
      <c r="B68" s="293">
        <v>34</v>
      </c>
      <c r="C68" s="294"/>
      <c r="D68" s="293" t="s">
        <v>262</v>
      </c>
      <c r="E68" s="294"/>
      <c r="F68" s="295">
        <v>209.1</v>
      </c>
      <c r="G68" s="294"/>
      <c r="H68" s="181" t="s">
        <v>263</v>
      </c>
      <c r="I68" s="293" t="s">
        <v>264</v>
      </c>
      <c r="J68" s="294"/>
    </row>
    <row r="69" spans="2:10" ht="15" customHeight="1" x14ac:dyDescent="0.25">
      <c r="B69" s="293">
        <v>35</v>
      </c>
      <c r="C69" s="294"/>
      <c r="D69" s="293" t="s">
        <v>265</v>
      </c>
      <c r="E69" s="294"/>
      <c r="F69" s="295">
        <v>244.2</v>
      </c>
      <c r="G69" s="294"/>
      <c r="H69" s="181" t="s">
        <v>266</v>
      </c>
      <c r="I69" s="293" t="s">
        <v>267</v>
      </c>
      <c r="J69" s="294"/>
    </row>
    <row r="70" spans="2:10" ht="15" customHeight="1" x14ac:dyDescent="0.25">
      <c r="B70" s="293">
        <v>36</v>
      </c>
      <c r="C70" s="294"/>
      <c r="D70" s="293" t="s">
        <v>268</v>
      </c>
      <c r="E70" s="294"/>
      <c r="F70" s="295">
        <v>273.08</v>
      </c>
      <c r="G70" s="294"/>
      <c r="H70" s="181" t="s">
        <v>266</v>
      </c>
      <c r="I70" s="293" t="s">
        <v>220</v>
      </c>
      <c r="J70" s="294"/>
    </row>
    <row r="71" spans="2:10" ht="15" customHeight="1" x14ac:dyDescent="0.25">
      <c r="B71" s="293">
        <v>37</v>
      </c>
      <c r="C71" s="294"/>
      <c r="D71" s="293" t="s">
        <v>269</v>
      </c>
      <c r="E71" s="294"/>
      <c r="F71" s="295">
        <v>180</v>
      </c>
      <c r="G71" s="294"/>
      <c r="H71" s="181" t="s">
        <v>186</v>
      </c>
      <c r="I71" s="293" t="s">
        <v>251</v>
      </c>
      <c r="J71" s="294"/>
    </row>
    <row r="72" spans="2:10" ht="15" customHeight="1" x14ac:dyDescent="0.25">
      <c r="B72" s="293">
        <v>38</v>
      </c>
      <c r="C72" s="294"/>
      <c r="D72" s="293" t="s">
        <v>270</v>
      </c>
      <c r="E72" s="294"/>
      <c r="F72" s="295">
        <v>355.2</v>
      </c>
      <c r="G72" s="294"/>
      <c r="H72" s="181" t="s">
        <v>186</v>
      </c>
      <c r="I72" s="293" t="s">
        <v>234</v>
      </c>
      <c r="J72" s="294"/>
    </row>
    <row r="73" spans="2:10" ht="15" customHeight="1" x14ac:dyDescent="0.25">
      <c r="B73" s="293">
        <v>39</v>
      </c>
      <c r="C73" s="294"/>
      <c r="D73" s="293" t="s">
        <v>271</v>
      </c>
      <c r="E73" s="294"/>
      <c r="F73" s="295">
        <v>180</v>
      </c>
      <c r="G73" s="294"/>
      <c r="H73" s="181" t="s">
        <v>186</v>
      </c>
      <c r="I73" s="293" t="s">
        <v>272</v>
      </c>
      <c r="J73" s="294"/>
    </row>
    <row r="74" spans="2:10" ht="15" customHeight="1" x14ac:dyDescent="0.25">
      <c r="B74" s="293">
        <v>40</v>
      </c>
      <c r="C74" s="294"/>
      <c r="D74" s="293" t="s">
        <v>273</v>
      </c>
      <c r="E74" s="294"/>
      <c r="F74" s="295">
        <v>156</v>
      </c>
      <c r="G74" s="294"/>
      <c r="H74" s="181" t="s">
        <v>186</v>
      </c>
      <c r="I74" s="293" t="s">
        <v>274</v>
      </c>
      <c r="J74" s="294"/>
    </row>
    <row r="75" spans="2:10" ht="15" customHeight="1" x14ac:dyDescent="0.25">
      <c r="B75" s="293">
        <v>41</v>
      </c>
      <c r="C75" s="294"/>
      <c r="D75" s="293" t="s">
        <v>271</v>
      </c>
      <c r="E75" s="294"/>
      <c r="F75" s="295">
        <v>180</v>
      </c>
      <c r="G75" s="294"/>
      <c r="H75" s="181" t="s">
        <v>275</v>
      </c>
      <c r="I75" s="293" t="s">
        <v>276</v>
      </c>
      <c r="J75" s="294"/>
    </row>
    <row r="76" spans="2:10" ht="15" customHeight="1" x14ac:dyDescent="0.25">
      <c r="B76" s="293">
        <v>42</v>
      </c>
      <c r="C76" s="294"/>
      <c r="D76" s="293" t="s">
        <v>257</v>
      </c>
      <c r="E76" s="294"/>
      <c r="F76" s="295">
        <v>244.2</v>
      </c>
      <c r="G76" s="294"/>
      <c r="H76" s="181" t="s">
        <v>259</v>
      </c>
      <c r="I76" s="293" t="s">
        <v>277</v>
      </c>
      <c r="J76" s="294"/>
    </row>
    <row r="77" spans="2:10" ht="15" customHeight="1" x14ac:dyDescent="0.25">
      <c r="B77" s="293">
        <v>43</v>
      </c>
      <c r="C77" s="294"/>
      <c r="D77" s="293" t="s">
        <v>278</v>
      </c>
      <c r="E77" s="294"/>
      <c r="F77" s="295">
        <v>156</v>
      </c>
      <c r="G77" s="294"/>
      <c r="H77" s="181" t="s">
        <v>279</v>
      </c>
      <c r="I77" s="293" t="s">
        <v>280</v>
      </c>
      <c r="J77" s="294"/>
    </row>
    <row r="78" spans="2:10" ht="15" customHeight="1" x14ac:dyDescent="0.25">
      <c r="B78" s="293">
        <v>44</v>
      </c>
      <c r="C78" s="294"/>
      <c r="D78" s="293" t="s">
        <v>281</v>
      </c>
      <c r="E78" s="294"/>
      <c r="F78" s="295">
        <v>156</v>
      </c>
      <c r="G78" s="294"/>
      <c r="H78" s="181" t="s">
        <v>279</v>
      </c>
      <c r="I78" s="293" t="s">
        <v>282</v>
      </c>
      <c r="J78" s="294"/>
    </row>
    <row r="79" spans="2:10" ht="15" customHeight="1" x14ac:dyDescent="0.25">
      <c r="B79" s="293">
        <v>45</v>
      </c>
      <c r="C79" s="294"/>
      <c r="D79" s="293" t="s">
        <v>283</v>
      </c>
      <c r="E79" s="294"/>
      <c r="F79" s="295">
        <v>156</v>
      </c>
      <c r="G79" s="294"/>
      <c r="H79" s="181" t="s">
        <v>279</v>
      </c>
      <c r="I79" s="293" t="s">
        <v>284</v>
      </c>
      <c r="J79" s="294"/>
    </row>
    <row r="80" spans="2:10" ht="15" customHeight="1" x14ac:dyDescent="0.25">
      <c r="B80" s="293">
        <v>46</v>
      </c>
      <c r="C80" s="294"/>
      <c r="D80" s="293" t="s">
        <v>285</v>
      </c>
      <c r="E80" s="294"/>
      <c r="F80" s="295">
        <v>117</v>
      </c>
      <c r="G80" s="294"/>
      <c r="H80" s="181" t="s">
        <v>286</v>
      </c>
      <c r="I80" s="293" t="s">
        <v>264</v>
      </c>
      <c r="J80" s="294"/>
    </row>
    <row r="81" spans="2:10" ht="15" customHeight="1" x14ac:dyDescent="0.25">
      <c r="B81" s="293">
        <v>47</v>
      </c>
      <c r="C81" s="294"/>
      <c r="D81" s="293" t="s">
        <v>287</v>
      </c>
      <c r="E81" s="294"/>
      <c r="F81" s="295">
        <v>808.5</v>
      </c>
      <c r="G81" s="294"/>
      <c r="H81" s="181" t="s">
        <v>286</v>
      </c>
      <c r="I81" s="293" t="s">
        <v>288</v>
      </c>
      <c r="J81" s="294"/>
    </row>
    <row r="82" spans="2:10" ht="15" customHeight="1" x14ac:dyDescent="0.25">
      <c r="B82" s="293">
        <v>48</v>
      </c>
      <c r="C82" s="294"/>
      <c r="D82" s="293" t="s">
        <v>287</v>
      </c>
      <c r="E82" s="294"/>
      <c r="F82" s="295">
        <v>808.5</v>
      </c>
      <c r="G82" s="294"/>
      <c r="H82" s="181" t="s">
        <v>286</v>
      </c>
      <c r="I82" s="293" t="s">
        <v>212</v>
      </c>
      <c r="J82" s="294"/>
    </row>
    <row r="83" spans="2:10" ht="15" customHeight="1" x14ac:dyDescent="0.25">
      <c r="B83" s="293">
        <v>49</v>
      </c>
      <c r="C83" s="294"/>
      <c r="D83" s="293" t="s">
        <v>289</v>
      </c>
      <c r="E83" s="294"/>
      <c r="F83" s="295">
        <v>117</v>
      </c>
      <c r="G83" s="294"/>
      <c r="H83" s="181" t="s">
        <v>290</v>
      </c>
      <c r="I83" s="293" t="s">
        <v>227</v>
      </c>
      <c r="J83" s="294"/>
    </row>
    <row r="84" spans="2:10" ht="15" customHeight="1" x14ac:dyDescent="0.25">
      <c r="B84" s="293">
        <v>50</v>
      </c>
      <c r="C84" s="294"/>
      <c r="D84" s="293" t="s">
        <v>278</v>
      </c>
      <c r="E84" s="294"/>
      <c r="F84" s="295">
        <v>156</v>
      </c>
      <c r="G84" s="294"/>
      <c r="H84" s="181" t="s">
        <v>290</v>
      </c>
      <c r="I84" s="293" t="s">
        <v>291</v>
      </c>
      <c r="J84" s="294"/>
    </row>
    <row r="85" spans="2:10" ht="15" customHeight="1" x14ac:dyDescent="0.25">
      <c r="B85" s="293">
        <v>51</v>
      </c>
      <c r="C85" s="294"/>
      <c r="D85" s="293" t="s">
        <v>292</v>
      </c>
      <c r="E85" s="294"/>
      <c r="F85" s="295">
        <v>78</v>
      </c>
      <c r="G85" s="294"/>
      <c r="H85" s="181" t="s">
        <v>290</v>
      </c>
      <c r="I85" s="293" t="s">
        <v>261</v>
      </c>
      <c r="J85" s="294"/>
    </row>
    <row r="86" spans="2:10" ht="15" customHeight="1" x14ac:dyDescent="0.25">
      <c r="B86" s="293">
        <v>52</v>
      </c>
      <c r="C86" s="294"/>
      <c r="D86" s="293" t="s">
        <v>293</v>
      </c>
      <c r="E86" s="294"/>
      <c r="F86" s="295">
        <v>204</v>
      </c>
      <c r="G86" s="294"/>
      <c r="H86" s="181" t="s">
        <v>290</v>
      </c>
      <c r="I86" s="293" t="s">
        <v>294</v>
      </c>
      <c r="J86" s="294"/>
    </row>
    <row r="87" spans="2:10" ht="15" customHeight="1" x14ac:dyDescent="0.25">
      <c r="B87" s="293">
        <v>53</v>
      </c>
      <c r="C87" s="294"/>
      <c r="D87" s="293" t="s">
        <v>295</v>
      </c>
      <c r="E87" s="294"/>
      <c r="F87" s="295">
        <v>420</v>
      </c>
      <c r="G87" s="294"/>
      <c r="H87" s="181" t="s">
        <v>290</v>
      </c>
      <c r="I87" s="293" t="s">
        <v>294</v>
      </c>
      <c r="J87" s="294"/>
    </row>
    <row r="88" spans="2:10" ht="15" customHeight="1" x14ac:dyDescent="0.25">
      <c r="B88" s="293">
        <v>54</v>
      </c>
      <c r="C88" s="294"/>
      <c r="D88" s="293" t="s">
        <v>296</v>
      </c>
      <c r="E88" s="294"/>
      <c r="F88" s="295">
        <v>240</v>
      </c>
      <c r="G88" s="294"/>
      <c r="H88" s="181" t="s">
        <v>290</v>
      </c>
      <c r="I88" s="293" t="s">
        <v>297</v>
      </c>
      <c r="J88" s="294"/>
    </row>
    <row r="89" spans="2:10" ht="15" customHeight="1" x14ac:dyDescent="0.25">
      <c r="B89" s="293">
        <v>55</v>
      </c>
      <c r="C89" s="294"/>
      <c r="D89" s="293" t="s">
        <v>298</v>
      </c>
      <c r="E89" s="294"/>
      <c r="F89" s="295">
        <v>180</v>
      </c>
      <c r="G89" s="294"/>
      <c r="H89" s="181" t="s">
        <v>290</v>
      </c>
      <c r="I89" s="293" t="s">
        <v>299</v>
      </c>
      <c r="J89" s="294"/>
    </row>
    <row r="90" spans="2:10" ht="15" customHeight="1" x14ac:dyDescent="0.25">
      <c r="B90" s="293">
        <v>56</v>
      </c>
      <c r="C90" s="294"/>
      <c r="D90" s="293" t="s">
        <v>298</v>
      </c>
      <c r="E90" s="294"/>
      <c r="F90" s="295">
        <v>180</v>
      </c>
      <c r="G90" s="294"/>
      <c r="H90" s="181" t="s">
        <v>290</v>
      </c>
      <c r="I90" s="293" t="s">
        <v>300</v>
      </c>
      <c r="J90" s="294"/>
    </row>
    <row r="91" spans="2:10" ht="15" customHeight="1" x14ac:dyDescent="0.25">
      <c r="B91" s="293">
        <v>57</v>
      </c>
      <c r="C91" s="294"/>
      <c r="D91" s="293" t="s">
        <v>298</v>
      </c>
      <c r="E91" s="294"/>
      <c r="F91" s="295">
        <v>180</v>
      </c>
      <c r="G91" s="294"/>
      <c r="H91" s="181" t="s">
        <v>290</v>
      </c>
      <c r="I91" s="293" t="s">
        <v>301</v>
      </c>
      <c r="J91" s="294"/>
    </row>
    <row r="92" spans="2:10" ht="15" customHeight="1" x14ac:dyDescent="0.25">
      <c r="B92" s="293">
        <v>58</v>
      </c>
      <c r="C92" s="294"/>
      <c r="D92" s="293" t="s">
        <v>302</v>
      </c>
      <c r="E92" s="294"/>
      <c r="F92" s="295">
        <v>180</v>
      </c>
      <c r="G92" s="294"/>
      <c r="H92" s="181" t="s">
        <v>290</v>
      </c>
      <c r="I92" s="293" t="s">
        <v>267</v>
      </c>
      <c r="J92" s="294"/>
    </row>
    <row r="93" spans="2:10" ht="15" customHeight="1" x14ac:dyDescent="0.25">
      <c r="B93" s="293">
        <v>59</v>
      </c>
      <c r="C93" s="294"/>
      <c r="D93" s="293" t="s">
        <v>298</v>
      </c>
      <c r="E93" s="294"/>
      <c r="F93" s="295">
        <v>180</v>
      </c>
      <c r="G93" s="294"/>
      <c r="H93" s="181" t="s">
        <v>290</v>
      </c>
      <c r="I93" s="293" t="s">
        <v>232</v>
      </c>
      <c r="J93" s="294"/>
    </row>
    <row r="94" spans="2:10" ht="15" customHeight="1" x14ac:dyDescent="0.25">
      <c r="B94" s="293">
        <v>60</v>
      </c>
      <c r="C94" s="294"/>
      <c r="D94" s="293" t="s">
        <v>298</v>
      </c>
      <c r="E94" s="294"/>
      <c r="F94" s="295">
        <v>180</v>
      </c>
      <c r="G94" s="294"/>
      <c r="H94" s="181" t="s">
        <v>290</v>
      </c>
      <c r="I94" s="293" t="s">
        <v>303</v>
      </c>
      <c r="J94" s="294"/>
    </row>
    <row r="95" spans="2:10" ht="15" customHeight="1" x14ac:dyDescent="0.25">
      <c r="B95" s="293">
        <v>61</v>
      </c>
      <c r="C95" s="294"/>
      <c r="D95" s="293" t="s">
        <v>304</v>
      </c>
      <c r="E95" s="294"/>
      <c r="F95" s="295">
        <v>204</v>
      </c>
      <c r="G95" s="294"/>
      <c r="H95" s="181" t="s">
        <v>305</v>
      </c>
      <c r="I95" s="293" t="s">
        <v>205</v>
      </c>
      <c r="J95" s="294"/>
    </row>
    <row r="96" spans="2:10" ht="15" customHeight="1" x14ac:dyDescent="0.25">
      <c r="B96" s="293">
        <v>62</v>
      </c>
      <c r="C96" s="294"/>
      <c r="D96" s="293" t="s">
        <v>306</v>
      </c>
      <c r="E96" s="294"/>
      <c r="F96" s="295">
        <v>180</v>
      </c>
      <c r="G96" s="294"/>
      <c r="H96" s="181" t="s">
        <v>286</v>
      </c>
      <c r="I96" s="293" t="s">
        <v>307</v>
      </c>
      <c r="J96" s="294"/>
    </row>
    <row r="97" spans="2:10" ht="15" customHeight="1" x14ac:dyDescent="0.25">
      <c r="B97" s="293">
        <v>63</v>
      </c>
      <c r="C97" s="294"/>
      <c r="D97" s="293" t="s">
        <v>308</v>
      </c>
      <c r="E97" s="294"/>
      <c r="F97" s="295">
        <v>156</v>
      </c>
      <c r="G97" s="294"/>
      <c r="H97" s="181" t="s">
        <v>309</v>
      </c>
      <c r="I97" s="293" t="s">
        <v>288</v>
      </c>
      <c r="J97" s="294"/>
    </row>
    <row r="98" spans="2:10" ht="15" customHeight="1" x14ac:dyDescent="0.25">
      <c r="B98" s="293">
        <v>64</v>
      </c>
      <c r="C98" s="294"/>
      <c r="D98" s="293" t="s">
        <v>310</v>
      </c>
      <c r="E98" s="294"/>
      <c r="F98" s="295">
        <v>138</v>
      </c>
      <c r="G98" s="294"/>
      <c r="H98" s="181" t="s">
        <v>311</v>
      </c>
      <c r="I98" s="293" t="s">
        <v>312</v>
      </c>
      <c r="J98" s="294"/>
    </row>
    <row r="99" spans="2:10" ht="15" customHeight="1" x14ac:dyDescent="0.25">
      <c r="B99" s="293">
        <v>65</v>
      </c>
      <c r="C99" s="294"/>
      <c r="D99" s="293" t="s">
        <v>287</v>
      </c>
      <c r="E99" s="294"/>
      <c r="F99" s="295">
        <v>808.5</v>
      </c>
      <c r="G99" s="294"/>
      <c r="H99" s="181" t="s">
        <v>309</v>
      </c>
      <c r="I99" s="293" t="s">
        <v>203</v>
      </c>
      <c r="J99" s="294"/>
    </row>
    <row r="100" spans="2:10" ht="15" customHeight="1" x14ac:dyDescent="0.25">
      <c r="B100" s="293">
        <v>66</v>
      </c>
      <c r="C100" s="294"/>
      <c r="D100" s="293" t="s">
        <v>287</v>
      </c>
      <c r="E100" s="294"/>
      <c r="F100" s="295">
        <v>577.5</v>
      </c>
      <c r="G100" s="294"/>
      <c r="H100" s="181" t="s">
        <v>309</v>
      </c>
      <c r="I100" s="293" t="s">
        <v>254</v>
      </c>
      <c r="J100" s="294"/>
    </row>
    <row r="101" spans="2:10" ht="15" customHeight="1" x14ac:dyDescent="0.25">
      <c r="B101" s="293">
        <v>67</v>
      </c>
      <c r="C101" s="294"/>
      <c r="D101" s="293" t="s">
        <v>296</v>
      </c>
      <c r="E101" s="294"/>
      <c r="F101" s="295">
        <v>240</v>
      </c>
      <c r="G101" s="294"/>
      <c r="H101" s="181" t="s">
        <v>188</v>
      </c>
      <c r="I101" s="293" t="s">
        <v>313</v>
      </c>
      <c r="J101" s="294"/>
    </row>
    <row r="102" spans="2:10" ht="15" customHeight="1" x14ac:dyDescent="0.25">
      <c r="B102" s="293">
        <v>68</v>
      </c>
      <c r="C102" s="294"/>
      <c r="D102" s="293" t="s">
        <v>314</v>
      </c>
      <c r="E102" s="294"/>
      <c r="F102" s="295">
        <v>156</v>
      </c>
      <c r="G102" s="294"/>
      <c r="H102" s="181" t="s">
        <v>315</v>
      </c>
      <c r="I102" s="293" t="s">
        <v>316</v>
      </c>
      <c r="J102" s="294"/>
    </row>
    <row r="103" spans="2:10" ht="15" customHeight="1" x14ac:dyDescent="0.25">
      <c r="B103" s="293">
        <v>69</v>
      </c>
      <c r="C103" s="294"/>
      <c r="D103" s="293" t="s">
        <v>317</v>
      </c>
      <c r="E103" s="294"/>
      <c r="F103" s="295">
        <v>153</v>
      </c>
      <c r="G103" s="294"/>
      <c r="H103" s="181" t="s">
        <v>169</v>
      </c>
      <c r="I103" s="293" t="s">
        <v>318</v>
      </c>
      <c r="J103" s="294"/>
    </row>
    <row r="104" spans="2:10" ht="15" customHeight="1" x14ac:dyDescent="0.25">
      <c r="B104" s="293">
        <v>70</v>
      </c>
      <c r="C104" s="294"/>
      <c r="D104" s="293" t="s">
        <v>319</v>
      </c>
      <c r="E104" s="294"/>
      <c r="F104" s="295">
        <v>494.5</v>
      </c>
      <c r="G104" s="294"/>
      <c r="H104" s="181" t="s">
        <v>188</v>
      </c>
      <c r="I104" s="293" t="s">
        <v>320</v>
      </c>
      <c r="J104" s="294"/>
    </row>
    <row r="105" spans="2:10" ht="15" customHeight="1" x14ac:dyDescent="0.25">
      <c r="B105" s="293">
        <v>71</v>
      </c>
      <c r="C105" s="294"/>
      <c r="D105" s="293" t="s">
        <v>321</v>
      </c>
      <c r="E105" s="294"/>
      <c r="F105" s="295">
        <v>240</v>
      </c>
      <c r="G105" s="294"/>
      <c r="H105" s="181" t="s">
        <v>188</v>
      </c>
      <c r="I105" s="293" t="s">
        <v>313</v>
      </c>
      <c r="J105" s="294"/>
    </row>
    <row r="106" spans="2:10" ht="15" customHeight="1" x14ac:dyDescent="0.25">
      <c r="B106" s="293">
        <v>72</v>
      </c>
      <c r="C106" s="294"/>
      <c r="D106" s="293" t="s">
        <v>322</v>
      </c>
      <c r="E106" s="294"/>
      <c r="F106" s="295">
        <v>296.7</v>
      </c>
      <c r="G106" s="294"/>
      <c r="H106" s="181" t="s">
        <v>188</v>
      </c>
      <c r="I106" s="293" t="s">
        <v>256</v>
      </c>
      <c r="J106" s="294"/>
    </row>
    <row r="107" spans="2:10" ht="15" customHeight="1" x14ac:dyDescent="0.25">
      <c r="B107" s="293">
        <v>73</v>
      </c>
      <c r="C107" s="294"/>
      <c r="D107" s="293" t="s">
        <v>323</v>
      </c>
      <c r="E107" s="294"/>
      <c r="F107" s="295">
        <v>296.7</v>
      </c>
      <c r="G107" s="294"/>
      <c r="H107" s="181" t="s">
        <v>188</v>
      </c>
      <c r="I107" s="293" t="s">
        <v>300</v>
      </c>
      <c r="J107" s="294"/>
    </row>
    <row r="108" spans="2:10" ht="15" customHeight="1" x14ac:dyDescent="0.25">
      <c r="B108" s="293">
        <v>74</v>
      </c>
      <c r="C108" s="294"/>
      <c r="D108" s="293" t="s">
        <v>324</v>
      </c>
      <c r="E108" s="294"/>
      <c r="F108" s="295">
        <v>296.7</v>
      </c>
      <c r="G108" s="294"/>
      <c r="H108" s="181" t="s">
        <v>169</v>
      </c>
      <c r="I108" s="293" t="s">
        <v>251</v>
      </c>
      <c r="J108" s="294"/>
    </row>
    <row r="109" spans="2:10" ht="15" customHeight="1" x14ac:dyDescent="0.25">
      <c r="B109" s="293">
        <v>75</v>
      </c>
      <c r="C109" s="294"/>
      <c r="D109" s="293" t="s">
        <v>325</v>
      </c>
      <c r="E109" s="294"/>
      <c r="F109" s="295">
        <v>240</v>
      </c>
      <c r="G109" s="294"/>
      <c r="H109" s="181" t="s">
        <v>169</v>
      </c>
      <c r="I109" s="293" t="s">
        <v>254</v>
      </c>
      <c r="J109" s="294"/>
    </row>
    <row r="110" spans="2:10" ht="15" customHeight="1" x14ac:dyDescent="0.25">
      <c r="B110" s="293">
        <v>76</v>
      </c>
      <c r="C110" s="294"/>
      <c r="D110" s="293" t="s">
        <v>298</v>
      </c>
      <c r="E110" s="294"/>
      <c r="F110" s="295">
        <v>252</v>
      </c>
      <c r="G110" s="294"/>
      <c r="H110" s="181" t="s">
        <v>169</v>
      </c>
      <c r="I110" s="293" t="s">
        <v>326</v>
      </c>
      <c r="J110" s="294"/>
    </row>
    <row r="111" spans="2:10" ht="15" customHeight="1" x14ac:dyDescent="0.25">
      <c r="B111" s="293">
        <v>77</v>
      </c>
      <c r="C111" s="294"/>
      <c r="D111" s="293" t="s">
        <v>327</v>
      </c>
      <c r="E111" s="294"/>
      <c r="F111" s="295">
        <v>471.5</v>
      </c>
      <c r="G111" s="294"/>
      <c r="H111" s="181" t="s">
        <v>328</v>
      </c>
      <c r="I111" s="293" t="s">
        <v>326</v>
      </c>
      <c r="J111" s="294"/>
    </row>
    <row r="112" spans="2:10" ht="15" customHeight="1" x14ac:dyDescent="0.25">
      <c r="B112" s="293">
        <v>78</v>
      </c>
      <c r="C112" s="294"/>
      <c r="D112" s="293" t="s">
        <v>329</v>
      </c>
      <c r="E112" s="294"/>
      <c r="F112" s="295">
        <v>336</v>
      </c>
      <c r="G112" s="294"/>
      <c r="H112" s="181" t="s">
        <v>328</v>
      </c>
      <c r="I112" s="293" t="s">
        <v>264</v>
      </c>
      <c r="J112" s="294"/>
    </row>
    <row r="113" spans="2:10" ht="15" customHeight="1" x14ac:dyDescent="0.25">
      <c r="B113" s="293">
        <v>79</v>
      </c>
      <c r="C113" s="294"/>
      <c r="D113" s="293" t="s">
        <v>330</v>
      </c>
      <c r="E113" s="294"/>
      <c r="F113" s="295">
        <v>117</v>
      </c>
      <c r="G113" s="294"/>
      <c r="H113" s="181" t="s">
        <v>331</v>
      </c>
      <c r="I113" s="293" t="s">
        <v>212</v>
      </c>
      <c r="J113" s="294"/>
    </row>
    <row r="114" spans="2:10" ht="15" customHeight="1" x14ac:dyDescent="0.25">
      <c r="B114" s="293">
        <v>80</v>
      </c>
      <c r="C114" s="294"/>
      <c r="D114" s="293" t="s">
        <v>332</v>
      </c>
      <c r="E114" s="294"/>
      <c r="F114" s="295">
        <v>288</v>
      </c>
      <c r="G114" s="294"/>
      <c r="H114" s="181" t="s">
        <v>333</v>
      </c>
      <c r="I114" s="293" t="s">
        <v>334</v>
      </c>
      <c r="J114" s="294"/>
    </row>
    <row r="115" spans="2:10" ht="15" customHeight="1" x14ac:dyDescent="0.25">
      <c r="B115" s="293">
        <v>81</v>
      </c>
      <c r="C115" s="294"/>
      <c r="D115" s="293" t="s">
        <v>335</v>
      </c>
      <c r="E115" s="294"/>
      <c r="F115" s="295">
        <v>117</v>
      </c>
      <c r="G115" s="294"/>
      <c r="H115" s="181" t="s">
        <v>333</v>
      </c>
      <c r="I115" s="293" t="s">
        <v>291</v>
      </c>
      <c r="J115" s="294"/>
    </row>
    <row r="116" spans="2:10" ht="15" customHeight="1" x14ac:dyDescent="0.25">
      <c r="B116" s="293">
        <v>82</v>
      </c>
      <c r="C116" s="294"/>
      <c r="D116" s="293" t="s">
        <v>336</v>
      </c>
      <c r="E116" s="294"/>
      <c r="F116" s="295">
        <v>117</v>
      </c>
      <c r="G116" s="294"/>
      <c r="H116" s="181" t="s">
        <v>333</v>
      </c>
      <c r="I116" s="293" t="s">
        <v>337</v>
      </c>
      <c r="J116" s="294"/>
    </row>
    <row r="117" spans="2:10" ht="15" customHeight="1" x14ac:dyDescent="0.25">
      <c r="B117" s="293">
        <v>83</v>
      </c>
      <c r="C117" s="294"/>
      <c r="D117" s="293" t="s">
        <v>317</v>
      </c>
      <c r="E117" s="294"/>
      <c r="F117" s="295">
        <v>153</v>
      </c>
      <c r="G117" s="294"/>
      <c r="H117" s="181" t="s">
        <v>331</v>
      </c>
      <c r="I117" s="293" t="s">
        <v>291</v>
      </c>
      <c r="J117" s="294"/>
    </row>
    <row r="118" spans="2:10" ht="15" customHeight="1" x14ac:dyDescent="0.25">
      <c r="B118" s="293">
        <v>84</v>
      </c>
      <c r="C118" s="294"/>
      <c r="D118" s="293" t="s">
        <v>336</v>
      </c>
      <c r="E118" s="294"/>
      <c r="F118" s="295">
        <v>117</v>
      </c>
      <c r="G118" s="294"/>
      <c r="H118" s="181" t="s">
        <v>338</v>
      </c>
      <c r="I118" s="293" t="s">
        <v>284</v>
      </c>
      <c r="J118" s="294"/>
    </row>
    <row r="119" spans="2:10" ht="15" customHeight="1" x14ac:dyDescent="0.25">
      <c r="B119" s="293">
        <v>85</v>
      </c>
      <c r="C119" s="294"/>
      <c r="D119" s="293" t="s">
        <v>317</v>
      </c>
      <c r="E119" s="294"/>
      <c r="F119" s="295">
        <v>153</v>
      </c>
      <c r="G119" s="294"/>
      <c r="H119" s="181" t="s">
        <v>331</v>
      </c>
      <c r="I119" s="293" t="s">
        <v>232</v>
      </c>
      <c r="J119" s="294"/>
    </row>
    <row r="120" spans="2:10" ht="15" customHeight="1" x14ac:dyDescent="0.25">
      <c r="B120" s="293">
        <v>86</v>
      </c>
      <c r="C120" s="294"/>
      <c r="D120" s="293" t="s">
        <v>317</v>
      </c>
      <c r="E120" s="294"/>
      <c r="F120" s="295">
        <v>153</v>
      </c>
      <c r="G120" s="294"/>
      <c r="H120" s="181" t="s">
        <v>331</v>
      </c>
      <c r="I120" s="293" t="s">
        <v>284</v>
      </c>
      <c r="J120" s="294"/>
    </row>
    <row r="121" spans="2:10" ht="15" customHeight="1" x14ac:dyDescent="0.25">
      <c r="B121" s="293">
        <v>87</v>
      </c>
      <c r="C121" s="294"/>
      <c r="D121" s="293" t="s">
        <v>317</v>
      </c>
      <c r="E121" s="294"/>
      <c r="F121" s="295">
        <v>153</v>
      </c>
      <c r="G121" s="294"/>
      <c r="H121" s="181" t="s">
        <v>333</v>
      </c>
      <c r="I121" s="293" t="s">
        <v>222</v>
      </c>
      <c r="J121" s="294"/>
    </row>
    <row r="122" spans="2:10" ht="15" customHeight="1" x14ac:dyDescent="0.25">
      <c r="B122" s="293">
        <v>88</v>
      </c>
      <c r="C122" s="294"/>
      <c r="D122" s="293" t="s">
        <v>323</v>
      </c>
      <c r="E122" s="294"/>
      <c r="F122" s="295">
        <v>296.7</v>
      </c>
      <c r="G122" s="294"/>
      <c r="H122" s="181" t="s">
        <v>331</v>
      </c>
      <c r="I122" s="293" t="s">
        <v>339</v>
      </c>
      <c r="J122" s="294"/>
    </row>
    <row r="123" spans="2:10" ht="15" customHeight="1" x14ac:dyDescent="0.25">
      <c r="B123" s="293">
        <v>89</v>
      </c>
      <c r="C123" s="294"/>
      <c r="D123" s="293" t="s">
        <v>336</v>
      </c>
      <c r="E123" s="294"/>
      <c r="F123" s="295">
        <v>117</v>
      </c>
      <c r="G123" s="294"/>
      <c r="H123" s="181" t="s">
        <v>338</v>
      </c>
      <c r="I123" s="293" t="s">
        <v>340</v>
      </c>
      <c r="J123" s="294"/>
    </row>
    <row r="124" spans="2:10" ht="15" customHeight="1" x14ac:dyDescent="0.25">
      <c r="B124" s="293">
        <v>90</v>
      </c>
      <c r="C124" s="294"/>
      <c r="D124" s="293" t="s">
        <v>341</v>
      </c>
      <c r="E124" s="294"/>
      <c r="F124" s="295">
        <v>345</v>
      </c>
      <c r="G124" s="294"/>
      <c r="H124" s="181" t="s">
        <v>338</v>
      </c>
      <c r="I124" s="293" t="s">
        <v>342</v>
      </c>
      <c r="J124" s="294"/>
    </row>
    <row r="125" spans="2:10" ht="15" customHeight="1" x14ac:dyDescent="0.25">
      <c r="B125" s="293">
        <v>91</v>
      </c>
      <c r="C125" s="294"/>
      <c r="D125" s="293" t="s">
        <v>336</v>
      </c>
      <c r="E125" s="294"/>
      <c r="F125" s="295">
        <v>117</v>
      </c>
      <c r="G125" s="294"/>
      <c r="H125" s="181" t="s">
        <v>338</v>
      </c>
      <c r="I125" s="293" t="s">
        <v>303</v>
      </c>
      <c r="J125" s="294"/>
    </row>
    <row r="126" spans="2:10" ht="15" customHeight="1" x14ac:dyDescent="0.25">
      <c r="B126" s="293">
        <v>92</v>
      </c>
      <c r="C126" s="294"/>
      <c r="D126" s="293" t="s">
        <v>336</v>
      </c>
      <c r="E126" s="294"/>
      <c r="F126" s="295">
        <v>117</v>
      </c>
      <c r="G126" s="294"/>
      <c r="H126" s="181" t="s">
        <v>338</v>
      </c>
      <c r="I126" s="293" t="s">
        <v>339</v>
      </c>
      <c r="J126" s="294"/>
    </row>
    <row r="127" spans="2:10" ht="15" customHeight="1" x14ac:dyDescent="0.25">
      <c r="B127" s="293">
        <v>93</v>
      </c>
      <c r="C127" s="294"/>
      <c r="D127" s="293" t="s">
        <v>336</v>
      </c>
      <c r="E127" s="294"/>
      <c r="F127" s="295">
        <v>117</v>
      </c>
      <c r="G127" s="294"/>
      <c r="H127" s="181" t="s">
        <v>338</v>
      </c>
      <c r="I127" s="293" t="s">
        <v>225</v>
      </c>
      <c r="J127" s="294"/>
    </row>
    <row r="128" spans="2:10" ht="15" customHeight="1" x14ac:dyDescent="0.25">
      <c r="B128" s="293">
        <v>94</v>
      </c>
      <c r="C128" s="294"/>
      <c r="D128" s="293" t="s">
        <v>336</v>
      </c>
      <c r="E128" s="294"/>
      <c r="F128" s="295">
        <v>117</v>
      </c>
      <c r="G128" s="294"/>
      <c r="H128" s="181" t="s">
        <v>338</v>
      </c>
      <c r="I128" s="293" t="s">
        <v>343</v>
      </c>
      <c r="J128" s="294"/>
    </row>
    <row r="129" spans="2:10" ht="15" customHeight="1" x14ac:dyDescent="0.25">
      <c r="B129" s="293">
        <v>95</v>
      </c>
      <c r="C129" s="294"/>
      <c r="D129" s="293" t="s">
        <v>298</v>
      </c>
      <c r="E129" s="294"/>
      <c r="F129" s="295">
        <v>180</v>
      </c>
      <c r="G129" s="294"/>
      <c r="H129" s="181" t="s">
        <v>338</v>
      </c>
      <c r="I129" s="293" t="s">
        <v>343</v>
      </c>
      <c r="J129" s="294"/>
    </row>
    <row r="130" spans="2:10" ht="15" customHeight="1" x14ac:dyDescent="0.25">
      <c r="B130" s="293">
        <v>97</v>
      </c>
      <c r="C130" s="294"/>
      <c r="D130" s="293" t="s">
        <v>344</v>
      </c>
      <c r="E130" s="294"/>
      <c r="F130" s="295">
        <v>240</v>
      </c>
      <c r="G130" s="294"/>
      <c r="H130" s="181" t="s">
        <v>345</v>
      </c>
      <c r="I130" s="293" t="s">
        <v>318</v>
      </c>
      <c r="J130" s="294"/>
    </row>
    <row r="131" spans="2:10" ht="15" customHeight="1" x14ac:dyDescent="0.25">
      <c r="B131" s="293">
        <v>98</v>
      </c>
      <c r="C131" s="294"/>
      <c r="D131" s="293" t="s">
        <v>346</v>
      </c>
      <c r="E131" s="294"/>
      <c r="F131" s="295">
        <v>345</v>
      </c>
      <c r="G131" s="294"/>
      <c r="H131" s="181" t="s">
        <v>345</v>
      </c>
      <c r="I131" s="293" t="s">
        <v>313</v>
      </c>
      <c r="J131" s="294"/>
    </row>
    <row r="132" spans="2:10" ht="15" customHeight="1" x14ac:dyDescent="0.25">
      <c r="B132" s="293">
        <v>99</v>
      </c>
      <c r="C132" s="294"/>
      <c r="D132" s="293" t="s">
        <v>347</v>
      </c>
      <c r="E132" s="294"/>
      <c r="F132" s="295">
        <v>240</v>
      </c>
      <c r="G132" s="294"/>
      <c r="H132" s="181" t="s">
        <v>345</v>
      </c>
      <c r="I132" s="293" t="s">
        <v>222</v>
      </c>
      <c r="J132" s="294"/>
    </row>
    <row r="133" spans="2:10" ht="15" customHeight="1" x14ac:dyDescent="0.25">
      <c r="B133" s="293">
        <v>100</v>
      </c>
      <c r="C133" s="294"/>
      <c r="D133" s="293" t="s">
        <v>348</v>
      </c>
      <c r="E133" s="294"/>
      <c r="F133" s="295">
        <v>153</v>
      </c>
      <c r="G133" s="294"/>
      <c r="H133" s="181" t="s">
        <v>345</v>
      </c>
      <c r="I133" s="293" t="s">
        <v>212</v>
      </c>
      <c r="J133" s="294"/>
    </row>
    <row r="134" spans="2:10" ht="15" customHeight="1" x14ac:dyDescent="0.25">
      <c r="B134" s="293">
        <v>101</v>
      </c>
      <c r="C134" s="294"/>
      <c r="D134" s="293" t="s">
        <v>349</v>
      </c>
      <c r="E134" s="294"/>
      <c r="F134" s="295">
        <v>276</v>
      </c>
      <c r="G134" s="294"/>
      <c r="H134" s="181" t="s">
        <v>345</v>
      </c>
      <c r="I134" s="293" t="s">
        <v>350</v>
      </c>
      <c r="J134" s="294"/>
    </row>
    <row r="135" spans="2:10" ht="15" customHeight="1" x14ac:dyDescent="0.25">
      <c r="B135" s="293">
        <v>102</v>
      </c>
      <c r="C135" s="294"/>
      <c r="D135" s="293" t="s">
        <v>321</v>
      </c>
      <c r="E135" s="294"/>
      <c r="F135" s="295">
        <v>240</v>
      </c>
      <c r="G135" s="294"/>
      <c r="H135" s="181" t="s">
        <v>351</v>
      </c>
      <c r="I135" s="293" t="s">
        <v>277</v>
      </c>
      <c r="J135" s="294"/>
    </row>
    <row r="136" spans="2:10" ht="15" customHeight="1" x14ac:dyDescent="0.25">
      <c r="B136" s="293">
        <v>103</v>
      </c>
      <c r="C136" s="294"/>
      <c r="D136" s="293" t="s">
        <v>324</v>
      </c>
      <c r="E136" s="294"/>
      <c r="F136" s="295">
        <v>296.7</v>
      </c>
      <c r="G136" s="294"/>
      <c r="H136" s="181" t="s">
        <v>351</v>
      </c>
      <c r="I136" s="293" t="s">
        <v>234</v>
      </c>
      <c r="J136" s="294"/>
    </row>
    <row r="137" spans="2:10" ht="15" customHeight="1" x14ac:dyDescent="0.25">
      <c r="B137" s="293">
        <v>104</v>
      </c>
      <c r="C137" s="294"/>
      <c r="D137" s="293" t="s">
        <v>310</v>
      </c>
      <c r="E137" s="294"/>
      <c r="F137" s="295">
        <v>138</v>
      </c>
      <c r="G137" s="294"/>
      <c r="H137" s="181" t="s">
        <v>351</v>
      </c>
      <c r="I137" s="293" t="s">
        <v>352</v>
      </c>
      <c r="J137" s="294"/>
    </row>
    <row r="138" spans="2:10" ht="15" customHeight="1" x14ac:dyDescent="0.25">
      <c r="B138" s="293">
        <v>105</v>
      </c>
      <c r="C138" s="294"/>
      <c r="D138" s="293" t="s">
        <v>353</v>
      </c>
      <c r="E138" s="294"/>
      <c r="F138" s="295">
        <v>360</v>
      </c>
      <c r="G138" s="294"/>
      <c r="H138" s="181" t="s">
        <v>354</v>
      </c>
      <c r="I138" s="293" t="s">
        <v>355</v>
      </c>
      <c r="J138" s="294"/>
    </row>
    <row r="139" spans="2:10" ht="15" customHeight="1" x14ac:dyDescent="0.25">
      <c r="B139" s="293">
        <v>106</v>
      </c>
      <c r="C139" s="294"/>
      <c r="D139" s="293" t="s">
        <v>317</v>
      </c>
      <c r="E139" s="294"/>
      <c r="F139" s="295">
        <v>153</v>
      </c>
      <c r="G139" s="294"/>
      <c r="H139" s="181" t="s">
        <v>356</v>
      </c>
      <c r="I139" s="293" t="s">
        <v>238</v>
      </c>
      <c r="J139" s="294"/>
    </row>
    <row r="140" spans="2:10" ht="15" customHeight="1" x14ac:dyDescent="0.25">
      <c r="B140" s="293">
        <v>107</v>
      </c>
      <c r="C140" s="294"/>
      <c r="D140" s="293" t="s">
        <v>357</v>
      </c>
      <c r="E140" s="294"/>
      <c r="F140" s="295">
        <v>153</v>
      </c>
      <c r="G140" s="294"/>
      <c r="H140" s="181" t="s">
        <v>356</v>
      </c>
      <c r="I140" s="293" t="s">
        <v>316</v>
      </c>
      <c r="J140" s="294"/>
    </row>
    <row r="141" spans="2:10" ht="15" customHeight="1" x14ac:dyDescent="0.25">
      <c r="B141" s="293">
        <v>108</v>
      </c>
      <c r="C141" s="294"/>
      <c r="D141" s="293" t="s">
        <v>357</v>
      </c>
      <c r="E141" s="294"/>
      <c r="F141" s="295">
        <v>153</v>
      </c>
      <c r="G141" s="294"/>
      <c r="H141" s="181" t="s">
        <v>356</v>
      </c>
      <c r="I141" s="293" t="s">
        <v>229</v>
      </c>
      <c r="J141" s="294"/>
    </row>
    <row r="142" spans="2:10" ht="15" customHeight="1" x14ac:dyDescent="0.25">
      <c r="B142" s="293">
        <v>109</v>
      </c>
      <c r="C142" s="294"/>
      <c r="D142" s="293" t="s">
        <v>358</v>
      </c>
      <c r="E142" s="294"/>
      <c r="F142" s="295">
        <v>494.5</v>
      </c>
      <c r="G142" s="294"/>
      <c r="H142" s="181" t="s">
        <v>359</v>
      </c>
      <c r="I142" s="293" t="s">
        <v>360</v>
      </c>
      <c r="J142" s="294"/>
    </row>
    <row r="143" spans="2:10" ht="15" customHeight="1" x14ac:dyDescent="0.25">
      <c r="B143" s="293">
        <v>110</v>
      </c>
      <c r="C143" s="294"/>
      <c r="D143" s="293" t="s">
        <v>358</v>
      </c>
      <c r="E143" s="294"/>
      <c r="F143" s="295">
        <v>494.5</v>
      </c>
      <c r="G143" s="294"/>
      <c r="H143" s="181" t="s">
        <v>359</v>
      </c>
      <c r="I143" s="293" t="s">
        <v>361</v>
      </c>
      <c r="J143" s="294"/>
    </row>
    <row r="144" spans="2:10" ht="15" customHeight="1" x14ac:dyDescent="0.25">
      <c r="B144" s="293">
        <v>111</v>
      </c>
      <c r="C144" s="294"/>
      <c r="D144" s="293" t="s">
        <v>362</v>
      </c>
      <c r="E144" s="294"/>
      <c r="F144" s="295">
        <v>577.5</v>
      </c>
      <c r="G144" s="294"/>
      <c r="H144" s="181" t="s">
        <v>359</v>
      </c>
      <c r="I144" s="293" t="s">
        <v>334</v>
      </c>
      <c r="J144" s="294"/>
    </row>
    <row r="145" spans="2:10" ht="15" customHeight="1" x14ac:dyDescent="0.25">
      <c r="B145" s="293">
        <v>112</v>
      </c>
      <c r="C145" s="294"/>
      <c r="D145" s="293" t="s">
        <v>363</v>
      </c>
      <c r="E145" s="294"/>
      <c r="F145" s="295">
        <v>142.4</v>
      </c>
      <c r="G145" s="294"/>
      <c r="H145" s="181" t="s">
        <v>354</v>
      </c>
      <c r="I145" s="293" t="s">
        <v>364</v>
      </c>
      <c r="J145" s="294"/>
    </row>
    <row r="146" spans="2:10" ht="15" customHeight="1" x14ac:dyDescent="0.25">
      <c r="B146" s="293">
        <v>113</v>
      </c>
      <c r="C146" s="294"/>
      <c r="D146" s="293" t="s">
        <v>365</v>
      </c>
      <c r="E146" s="294"/>
      <c r="F146" s="295">
        <v>297</v>
      </c>
      <c r="G146" s="294"/>
      <c r="H146" s="181" t="s">
        <v>366</v>
      </c>
      <c r="I146" s="293" t="s">
        <v>205</v>
      </c>
      <c r="J146" s="294"/>
    </row>
    <row r="147" spans="2:10" ht="15" customHeight="1" x14ac:dyDescent="0.25">
      <c r="B147" s="293">
        <v>114</v>
      </c>
      <c r="C147" s="294"/>
      <c r="D147" s="293" t="s">
        <v>367</v>
      </c>
      <c r="E147" s="294"/>
      <c r="F147" s="295">
        <v>489.9</v>
      </c>
      <c r="G147" s="294"/>
      <c r="H147" s="181" t="s">
        <v>366</v>
      </c>
      <c r="I147" s="293" t="s">
        <v>205</v>
      </c>
      <c r="J147" s="294"/>
    </row>
    <row r="148" spans="2:10" ht="15" customHeight="1" x14ac:dyDescent="0.25">
      <c r="B148" s="293">
        <v>115</v>
      </c>
      <c r="C148" s="294"/>
      <c r="D148" s="293" t="s">
        <v>368</v>
      </c>
      <c r="E148" s="294"/>
      <c r="F148" s="295">
        <v>272.25</v>
      </c>
      <c r="G148" s="294"/>
      <c r="H148" s="181" t="s">
        <v>354</v>
      </c>
      <c r="I148" s="293" t="s">
        <v>234</v>
      </c>
      <c r="J148" s="294"/>
    </row>
    <row r="149" spans="2:10" ht="15" customHeight="1" x14ac:dyDescent="0.25">
      <c r="B149" s="293">
        <v>116</v>
      </c>
      <c r="C149" s="294"/>
      <c r="D149" s="293" t="s">
        <v>369</v>
      </c>
      <c r="E149" s="294"/>
      <c r="F149" s="295">
        <v>153</v>
      </c>
      <c r="G149" s="294"/>
      <c r="H149" s="181" t="s">
        <v>354</v>
      </c>
      <c r="I149" s="293" t="s">
        <v>274</v>
      </c>
      <c r="J149" s="294"/>
    </row>
    <row r="150" spans="2:10" ht="15" customHeight="1" x14ac:dyDescent="0.25">
      <c r="B150" s="293">
        <v>117</v>
      </c>
      <c r="C150" s="294"/>
      <c r="D150" s="293" t="s">
        <v>370</v>
      </c>
      <c r="E150" s="294"/>
      <c r="F150" s="295">
        <v>455</v>
      </c>
      <c r="G150" s="294"/>
      <c r="H150" s="181" t="s">
        <v>371</v>
      </c>
      <c r="I150" s="293" t="s">
        <v>267</v>
      </c>
      <c r="J150" s="294"/>
    </row>
    <row r="151" spans="2:10" ht="15" customHeight="1" x14ac:dyDescent="0.25">
      <c r="B151" s="293">
        <v>118</v>
      </c>
      <c r="C151" s="294"/>
      <c r="D151" s="293" t="s">
        <v>370</v>
      </c>
      <c r="E151" s="294"/>
      <c r="F151" s="295">
        <v>455</v>
      </c>
      <c r="G151" s="294"/>
      <c r="H151" s="181" t="s">
        <v>371</v>
      </c>
      <c r="I151" s="293" t="s">
        <v>372</v>
      </c>
      <c r="J151" s="294"/>
    </row>
    <row r="152" spans="2:10" ht="15" customHeight="1" x14ac:dyDescent="0.25">
      <c r="B152" s="293">
        <v>119</v>
      </c>
      <c r="C152" s="294"/>
      <c r="D152" s="293" t="s">
        <v>370</v>
      </c>
      <c r="E152" s="294"/>
      <c r="F152" s="295">
        <v>455</v>
      </c>
      <c r="G152" s="294"/>
      <c r="H152" s="181" t="s">
        <v>371</v>
      </c>
      <c r="I152" s="293" t="s">
        <v>373</v>
      </c>
      <c r="J152" s="294"/>
    </row>
    <row r="153" spans="2:10" ht="15" customHeight="1" x14ac:dyDescent="0.25">
      <c r="B153" s="293">
        <v>120</v>
      </c>
      <c r="C153" s="294"/>
      <c r="D153" s="293" t="s">
        <v>370</v>
      </c>
      <c r="E153" s="294"/>
      <c r="F153" s="295">
        <v>455</v>
      </c>
      <c r="G153" s="294"/>
      <c r="H153" s="181" t="s">
        <v>371</v>
      </c>
      <c r="I153" s="293" t="s">
        <v>254</v>
      </c>
      <c r="J153" s="294"/>
    </row>
    <row r="154" spans="2:10" ht="15" customHeight="1" x14ac:dyDescent="0.25">
      <c r="B154" s="293">
        <v>121</v>
      </c>
      <c r="C154" s="294"/>
      <c r="D154" s="293" t="s">
        <v>370</v>
      </c>
      <c r="E154" s="294"/>
      <c r="F154" s="295">
        <v>455</v>
      </c>
      <c r="G154" s="294"/>
      <c r="H154" s="181" t="s">
        <v>371</v>
      </c>
      <c r="I154" s="293" t="s">
        <v>374</v>
      </c>
      <c r="J154" s="294"/>
    </row>
    <row r="155" spans="2:10" ht="15" customHeight="1" x14ac:dyDescent="0.25">
      <c r="B155" s="293">
        <v>122</v>
      </c>
      <c r="C155" s="294"/>
      <c r="D155" s="293" t="s">
        <v>375</v>
      </c>
      <c r="E155" s="294"/>
      <c r="F155" s="295">
        <v>296.7</v>
      </c>
      <c r="G155" s="294"/>
      <c r="H155" s="181" t="s">
        <v>371</v>
      </c>
      <c r="I155" s="293" t="s">
        <v>376</v>
      </c>
      <c r="J155" s="294"/>
    </row>
    <row r="156" spans="2:10" ht="15" customHeight="1" x14ac:dyDescent="0.25">
      <c r="B156" s="293">
        <v>123</v>
      </c>
      <c r="C156" s="294"/>
      <c r="D156" s="293" t="s">
        <v>375</v>
      </c>
      <c r="E156" s="294"/>
      <c r="F156" s="295">
        <v>296.7</v>
      </c>
      <c r="G156" s="294"/>
      <c r="H156" s="181" t="s">
        <v>371</v>
      </c>
      <c r="I156" s="293" t="s">
        <v>267</v>
      </c>
      <c r="J156" s="294"/>
    </row>
    <row r="157" spans="2:10" ht="15" customHeight="1" x14ac:dyDescent="0.25">
      <c r="B157" s="293">
        <v>124</v>
      </c>
      <c r="C157" s="294"/>
      <c r="D157" s="293" t="s">
        <v>375</v>
      </c>
      <c r="E157" s="294"/>
      <c r="F157" s="295">
        <v>296.7</v>
      </c>
      <c r="G157" s="294"/>
      <c r="H157" s="181" t="s">
        <v>371</v>
      </c>
      <c r="I157" s="293" t="s">
        <v>303</v>
      </c>
      <c r="J157" s="294"/>
    </row>
    <row r="158" spans="2:10" ht="15" customHeight="1" x14ac:dyDescent="0.25">
      <c r="B158" s="293">
        <v>125</v>
      </c>
      <c r="C158" s="294"/>
      <c r="D158" s="293" t="s">
        <v>375</v>
      </c>
      <c r="E158" s="294"/>
      <c r="F158" s="295">
        <v>296.7</v>
      </c>
      <c r="G158" s="294"/>
      <c r="H158" s="181" t="s">
        <v>371</v>
      </c>
      <c r="I158" s="293" t="s">
        <v>261</v>
      </c>
      <c r="J158" s="294"/>
    </row>
    <row r="159" spans="2:10" ht="15" customHeight="1" x14ac:dyDescent="0.25">
      <c r="B159" s="293">
        <v>126</v>
      </c>
      <c r="C159" s="294"/>
      <c r="D159" s="293" t="s">
        <v>375</v>
      </c>
      <c r="E159" s="294"/>
      <c r="F159" s="295">
        <v>296.7</v>
      </c>
      <c r="G159" s="294"/>
      <c r="H159" s="181" t="s">
        <v>371</v>
      </c>
      <c r="I159" s="293" t="s">
        <v>377</v>
      </c>
      <c r="J159" s="294"/>
    </row>
    <row r="160" spans="2:10" ht="15" customHeight="1" x14ac:dyDescent="0.25">
      <c r="B160" s="293">
        <v>127</v>
      </c>
      <c r="C160" s="294"/>
      <c r="D160" s="293" t="s">
        <v>375</v>
      </c>
      <c r="E160" s="294"/>
      <c r="F160" s="295">
        <v>296.7</v>
      </c>
      <c r="G160" s="294"/>
      <c r="H160" s="181" t="s">
        <v>371</v>
      </c>
      <c r="I160" s="293" t="s">
        <v>220</v>
      </c>
      <c r="J160" s="294"/>
    </row>
    <row r="161" spans="2:10" ht="15" customHeight="1" x14ac:dyDescent="0.25">
      <c r="B161" s="293">
        <v>128</v>
      </c>
      <c r="C161" s="294"/>
      <c r="D161" s="293" t="s">
        <v>378</v>
      </c>
      <c r="E161" s="294"/>
      <c r="F161" s="295">
        <v>135</v>
      </c>
      <c r="G161" s="294"/>
      <c r="H161" s="181" t="s">
        <v>379</v>
      </c>
      <c r="I161" s="293" t="s">
        <v>222</v>
      </c>
      <c r="J161" s="294"/>
    </row>
    <row r="162" spans="2:10" ht="15" customHeight="1" x14ac:dyDescent="0.25">
      <c r="B162" s="293">
        <v>129</v>
      </c>
      <c r="C162" s="294"/>
      <c r="D162" s="293" t="s">
        <v>380</v>
      </c>
      <c r="E162" s="294"/>
      <c r="F162" s="295">
        <v>69</v>
      </c>
      <c r="G162" s="294"/>
      <c r="H162" s="181" t="s">
        <v>381</v>
      </c>
      <c r="I162" s="293" t="s">
        <v>205</v>
      </c>
      <c r="J162" s="294"/>
    </row>
    <row r="163" spans="2:10" ht="15" customHeight="1" x14ac:dyDescent="0.25">
      <c r="B163" s="293">
        <v>130</v>
      </c>
      <c r="C163" s="294"/>
      <c r="D163" s="293" t="s">
        <v>382</v>
      </c>
      <c r="E163" s="294"/>
      <c r="F163" s="295">
        <v>162</v>
      </c>
      <c r="G163" s="294"/>
      <c r="H163" s="181" t="s">
        <v>381</v>
      </c>
      <c r="I163" s="293" t="s">
        <v>383</v>
      </c>
      <c r="J163" s="294"/>
    </row>
    <row r="164" spans="2:10" ht="15" customHeight="1" x14ac:dyDescent="0.25">
      <c r="B164" s="293">
        <v>131</v>
      </c>
      <c r="C164" s="294"/>
      <c r="D164" s="293" t="s">
        <v>382</v>
      </c>
      <c r="E164" s="294"/>
      <c r="F164" s="295">
        <v>162</v>
      </c>
      <c r="G164" s="294"/>
      <c r="H164" s="181" t="s">
        <v>381</v>
      </c>
      <c r="I164" s="293" t="s">
        <v>261</v>
      </c>
      <c r="J164" s="294"/>
    </row>
    <row r="165" spans="2:10" ht="15" customHeight="1" x14ac:dyDescent="0.25">
      <c r="B165" s="293">
        <v>132</v>
      </c>
      <c r="C165" s="294"/>
      <c r="D165" s="293" t="s">
        <v>384</v>
      </c>
      <c r="E165" s="294"/>
      <c r="F165" s="295">
        <v>234</v>
      </c>
      <c r="G165" s="294"/>
      <c r="H165" s="181" t="s">
        <v>381</v>
      </c>
      <c r="I165" s="293" t="s">
        <v>222</v>
      </c>
      <c r="J165" s="294"/>
    </row>
    <row r="166" spans="2:10" ht="15" customHeight="1" x14ac:dyDescent="0.25">
      <c r="B166" s="293">
        <v>133</v>
      </c>
      <c r="C166" s="294"/>
      <c r="D166" s="293" t="s">
        <v>385</v>
      </c>
      <c r="E166" s="294"/>
      <c r="F166" s="295">
        <v>207</v>
      </c>
      <c r="G166" s="294"/>
      <c r="H166" s="181" t="s">
        <v>381</v>
      </c>
      <c r="I166" s="293" t="s">
        <v>316</v>
      </c>
      <c r="J166" s="294"/>
    </row>
    <row r="167" spans="2:10" ht="15" customHeight="1" x14ac:dyDescent="0.25">
      <c r="B167" s="293">
        <v>134</v>
      </c>
      <c r="C167" s="294"/>
      <c r="D167" s="293" t="s">
        <v>385</v>
      </c>
      <c r="E167" s="294"/>
      <c r="F167" s="295">
        <v>207</v>
      </c>
      <c r="G167" s="294"/>
      <c r="H167" s="181" t="s">
        <v>381</v>
      </c>
      <c r="I167" s="293" t="s">
        <v>212</v>
      </c>
      <c r="J167" s="294"/>
    </row>
    <row r="168" spans="2:10" ht="15" customHeight="1" x14ac:dyDescent="0.25">
      <c r="B168" s="293">
        <v>135</v>
      </c>
      <c r="C168" s="294"/>
      <c r="D168" s="293" t="s">
        <v>386</v>
      </c>
      <c r="E168" s="294"/>
      <c r="F168" s="295">
        <v>69</v>
      </c>
      <c r="G168" s="294"/>
      <c r="H168" s="181" t="s">
        <v>381</v>
      </c>
      <c r="I168" s="293" t="s">
        <v>316</v>
      </c>
      <c r="J168" s="294"/>
    </row>
    <row r="169" spans="2:10" ht="15" customHeight="1" x14ac:dyDescent="0.25">
      <c r="B169" s="293">
        <v>136</v>
      </c>
      <c r="C169" s="294"/>
      <c r="D169" s="293" t="s">
        <v>386</v>
      </c>
      <c r="E169" s="294"/>
      <c r="F169" s="295">
        <v>69</v>
      </c>
      <c r="G169" s="294"/>
      <c r="H169" s="181" t="s">
        <v>381</v>
      </c>
      <c r="I169" s="293" t="s">
        <v>383</v>
      </c>
      <c r="J169" s="294"/>
    </row>
    <row r="170" spans="2:10" ht="15" customHeight="1" x14ac:dyDescent="0.25">
      <c r="B170" s="293">
        <v>137</v>
      </c>
      <c r="C170" s="294"/>
      <c r="D170" s="293" t="s">
        <v>387</v>
      </c>
      <c r="E170" s="294"/>
      <c r="F170" s="295">
        <v>153</v>
      </c>
      <c r="G170" s="294"/>
      <c r="H170" s="181" t="s">
        <v>388</v>
      </c>
      <c r="I170" s="293" t="s">
        <v>229</v>
      </c>
      <c r="J170" s="294"/>
    </row>
    <row r="171" spans="2:10" ht="15" customHeight="1" x14ac:dyDescent="0.25">
      <c r="B171" s="293">
        <v>138</v>
      </c>
      <c r="C171" s="294"/>
      <c r="D171" s="293" t="s">
        <v>389</v>
      </c>
      <c r="E171" s="294"/>
      <c r="F171" s="295">
        <v>162</v>
      </c>
      <c r="G171" s="294"/>
      <c r="H171" s="181" t="s">
        <v>388</v>
      </c>
      <c r="I171" s="293" t="s">
        <v>318</v>
      </c>
      <c r="J171" s="294"/>
    </row>
    <row r="172" spans="2:10" ht="15" customHeight="1" x14ac:dyDescent="0.25">
      <c r="B172" s="293">
        <v>139</v>
      </c>
      <c r="C172" s="294"/>
      <c r="D172" s="293" t="s">
        <v>390</v>
      </c>
      <c r="E172" s="294"/>
      <c r="F172" s="295">
        <v>384</v>
      </c>
      <c r="G172" s="294"/>
      <c r="H172" s="181" t="s">
        <v>338</v>
      </c>
      <c r="I172" s="293" t="s">
        <v>291</v>
      </c>
      <c r="J172" s="294"/>
    </row>
    <row r="173" spans="2:10" ht="15" customHeight="1" x14ac:dyDescent="0.25">
      <c r="B173" s="293">
        <v>140</v>
      </c>
      <c r="C173" s="294"/>
      <c r="D173" s="293" t="s">
        <v>391</v>
      </c>
      <c r="E173" s="294"/>
      <c r="F173" s="295">
        <v>121.5</v>
      </c>
      <c r="G173" s="294"/>
      <c r="H173" s="181" t="s">
        <v>388</v>
      </c>
      <c r="I173" s="293" t="s">
        <v>229</v>
      </c>
      <c r="J173" s="294"/>
    </row>
    <row r="174" spans="2:10" ht="15" customHeight="1" x14ac:dyDescent="0.25">
      <c r="B174" s="293">
        <v>141</v>
      </c>
      <c r="C174" s="294"/>
      <c r="D174" s="293" t="s">
        <v>392</v>
      </c>
      <c r="E174" s="294"/>
      <c r="F174" s="295">
        <v>384</v>
      </c>
      <c r="G174" s="294"/>
      <c r="H174" s="181" t="s">
        <v>393</v>
      </c>
      <c r="I174" s="293" t="s">
        <v>222</v>
      </c>
      <c r="J174" s="294"/>
    </row>
    <row r="175" spans="2:10" ht="15" customHeight="1" x14ac:dyDescent="0.25">
      <c r="B175" s="293">
        <v>142</v>
      </c>
      <c r="C175" s="294"/>
      <c r="D175" s="293" t="s">
        <v>392</v>
      </c>
      <c r="E175" s="294"/>
      <c r="F175" s="295">
        <v>384</v>
      </c>
      <c r="G175" s="294"/>
      <c r="H175" s="181" t="s">
        <v>393</v>
      </c>
      <c r="I175" s="293" t="s">
        <v>284</v>
      </c>
      <c r="J175" s="294"/>
    </row>
    <row r="176" spans="2:10" ht="15" customHeight="1" x14ac:dyDescent="0.25">
      <c r="B176" s="293">
        <v>143</v>
      </c>
      <c r="C176" s="294"/>
      <c r="D176" s="293" t="s">
        <v>394</v>
      </c>
      <c r="E176" s="294"/>
      <c r="F176" s="295">
        <v>325.60000000000002</v>
      </c>
      <c r="G176" s="294"/>
      <c r="H176" s="181" t="s">
        <v>393</v>
      </c>
      <c r="I176" s="293" t="s">
        <v>364</v>
      </c>
      <c r="J176" s="294"/>
    </row>
    <row r="177" spans="2:10" ht="15" customHeight="1" x14ac:dyDescent="0.25">
      <c r="B177" s="293">
        <v>144</v>
      </c>
      <c r="C177" s="294"/>
      <c r="D177" s="293" t="s">
        <v>395</v>
      </c>
      <c r="E177" s="294"/>
      <c r="F177" s="295">
        <v>207.48</v>
      </c>
      <c r="G177" s="294"/>
      <c r="H177" s="181" t="s">
        <v>174</v>
      </c>
      <c r="I177" s="293" t="s">
        <v>339</v>
      </c>
      <c r="J177" s="294"/>
    </row>
    <row r="178" spans="2:10" ht="15" customHeight="1" x14ac:dyDescent="0.25">
      <c r="B178" s="293">
        <v>145</v>
      </c>
      <c r="C178" s="294"/>
      <c r="D178" s="293" t="s">
        <v>396</v>
      </c>
      <c r="E178" s="294"/>
      <c r="F178" s="295">
        <v>207</v>
      </c>
      <c r="G178" s="294"/>
      <c r="H178" s="181" t="s">
        <v>397</v>
      </c>
      <c r="I178" s="293" t="s">
        <v>247</v>
      </c>
      <c r="J178" s="294"/>
    </row>
    <row r="179" spans="2:10" ht="15" customHeight="1" x14ac:dyDescent="0.25">
      <c r="B179" s="293">
        <v>146</v>
      </c>
      <c r="C179" s="294"/>
      <c r="D179" s="293" t="s">
        <v>398</v>
      </c>
      <c r="E179" s="294"/>
      <c r="F179" s="295">
        <v>69</v>
      </c>
      <c r="G179" s="294"/>
      <c r="H179" s="181" t="s">
        <v>399</v>
      </c>
      <c r="I179" s="293" t="s">
        <v>205</v>
      </c>
      <c r="J179" s="294"/>
    </row>
    <row r="180" spans="2:10" ht="15" customHeight="1" x14ac:dyDescent="0.25">
      <c r="B180" s="293">
        <v>148</v>
      </c>
      <c r="C180" s="294"/>
      <c r="D180" s="293" t="s">
        <v>400</v>
      </c>
      <c r="E180" s="294"/>
      <c r="F180" s="295">
        <v>395.6</v>
      </c>
      <c r="G180" s="294"/>
      <c r="H180" s="181" t="s">
        <v>401</v>
      </c>
      <c r="I180" s="293" t="s">
        <v>250</v>
      </c>
      <c r="J180" s="294"/>
    </row>
    <row r="181" spans="2:10" ht="15" customHeight="1" x14ac:dyDescent="0.25">
      <c r="B181" s="293">
        <v>149</v>
      </c>
      <c r="C181" s="294"/>
      <c r="D181" s="293" t="s">
        <v>386</v>
      </c>
      <c r="E181" s="294"/>
      <c r="F181" s="295">
        <v>69</v>
      </c>
      <c r="G181" s="294"/>
      <c r="H181" s="181" t="s">
        <v>397</v>
      </c>
      <c r="I181" s="293" t="s">
        <v>274</v>
      </c>
      <c r="J181" s="294"/>
    </row>
    <row r="182" spans="2:10" ht="15" customHeight="1" x14ac:dyDescent="0.25">
      <c r="B182" s="293">
        <v>150</v>
      </c>
      <c r="C182" s="294"/>
      <c r="D182" s="293" t="s">
        <v>402</v>
      </c>
      <c r="E182" s="294"/>
      <c r="F182" s="295">
        <v>252</v>
      </c>
      <c r="G182" s="294"/>
      <c r="H182" s="181" t="s">
        <v>403</v>
      </c>
      <c r="I182" s="293" t="s">
        <v>282</v>
      </c>
      <c r="J182" s="294"/>
    </row>
    <row r="183" spans="2:10" ht="15" customHeight="1" x14ac:dyDescent="0.25">
      <c r="B183" s="293">
        <v>151</v>
      </c>
      <c r="C183" s="294"/>
      <c r="D183" s="293" t="s">
        <v>404</v>
      </c>
      <c r="E183" s="294"/>
      <c r="F183" s="295">
        <v>594</v>
      </c>
      <c r="G183" s="294"/>
      <c r="H183" s="181" t="s">
        <v>405</v>
      </c>
      <c r="I183" s="293" t="s">
        <v>205</v>
      </c>
      <c r="J183" s="294"/>
    </row>
    <row r="184" spans="2:10" ht="15" customHeight="1" x14ac:dyDescent="0.25">
      <c r="B184" s="293">
        <v>152</v>
      </c>
      <c r="C184" s="294"/>
      <c r="D184" s="293" t="s">
        <v>406</v>
      </c>
      <c r="E184" s="294"/>
      <c r="F184" s="295">
        <v>594</v>
      </c>
      <c r="G184" s="294"/>
      <c r="H184" s="181" t="s">
        <v>407</v>
      </c>
      <c r="I184" s="293" t="s">
        <v>318</v>
      </c>
      <c r="J184" s="294"/>
    </row>
    <row r="185" spans="2:10" ht="15" customHeight="1" x14ac:dyDescent="0.25">
      <c r="B185" s="293">
        <v>153</v>
      </c>
      <c r="C185" s="294"/>
      <c r="D185" s="293" t="s">
        <v>408</v>
      </c>
      <c r="E185" s="294"/>
      <c r="F185" s="295">
        <v>808.5</v>
      </c>
      <c r="G185" s="294"/>
      <c r="H185" s="181" t="s">
        <v>409</v>
      </c>
      <c r="I185" s="293" t="s">
        <v>364</v>
      </c>
      <c r="J185" s="294"/>
    </row>
    <row r="186" spans="2:10" ht="15" customHeight="1" x14ac:dyDescent="0.25">
      <c r="B186" s="293">
        <v>154</v>
      </c>
      <c r="C186" s="294"/>
      <c r="D186" s="293" t="s">
        <v>410</v>
      </c>
      <c r="E186" s="294"/>
      <c r="F186" s="295">
        <v>384</v>
      </c>
      <c r="G186" s="294"/>
      <c r="H186" s="181" t="s">
        <v>191</v>
      </c>
      <c r="I186" s="293" t="s">
        <v>411</v>
      </c>
      <c r="J186" s="294"/>
    </row>
    <row r="187" spans="2:10" ht="15" customHeight="1" x14ac:dyDescent="0.25">
      <c r="B187" s="293">
        <v>155</v>
      </c>
      <c r="C187" s="294"/>
      <c r="D187" s="293" t="s">
        <v>412</v>
      </c>
      <c r="E187" s="294"/>
      <c r="F187" s="295">
        <v>69</v>
      </c>
      <c r="G187" s="294"/>
      <c r="H187" s="181" t="s">
        <v>413</v>
      </c>
      <c r="I187" s="293" t="s">
        <v>229</v>
      </c>
      <c r="J187" s="294"/>
    </row>
    <row r="188" spans="2:10" ht="15" customHeight="1" x14ac:dyDescent="0.25">
      <c r="B188" s="293">
        <v>156</v>
      </c>
      <c r="C188" s="294"/>
      <c r="D188" s="293" t="s">
        <v>414</v>
      </c>
      <c r="E188" s="294"/>
      <c r="F188" s="295">
        <v>593.4</v>
      </c>
      <c r="G188" s="294"/>
      <c r="H188" s="181" t="s">
        <v>192</v>
      </c>
      <c r="I188" s="293" t="s">
        <v>360</v>
      </c>
      <c r="J188" s="294"/>
    </row>
    <row r="189" spans="2:10" ht="15" customHeight="1" x14ac:dyDescent="0.25">
      <c r="B189" s="293">
        <v>157</v>
      </c>
      <c r="C189" s="294"/>
      <c r="D189" s="293" t="s">
        <v>415</v>
      </c>
      <c r="E189" s="294"/>
      <c r="F189" s="295">
        <v>312</v>
      </c>
      <c r="G189" s="294"/>
      <c r="H189" s="181" t="s">
        <v>416</v>
      </c>
      <c r="I189" s="293" t="s">
        <v>300</v>
      </c>
      <c r="J189" s="294"/>
    </row>
    <row r="190" spans="2:10" ht="15" customHeight="1" x14ac:dyDescent="0.25">
      <c r="B190" s="293">
        <v>158</v>
      </c>
      <c r="C190" s="294"/>
      <c r="D190" s="293" t="s">
        <v>417</v>
      </c>
      <c r="E190" s="294"/>
      <c r="F190" s="295">
        <v>312</v>
      </c>
      <c r="G190" s="294"/>
      <c r="H190" s="181" t="s">
        <v>416</v>
      </c>
      <c r="I190" s="293" t="s">
        <v>339</v>
      </c>
      <c r="J190" s="294"/>
    </row>
    <row r="191" spans="2:10" ht="15" customHeight="1" x14ac:dyDescent="0.25">
      <c r="B191" s="293">
        <v>159</v>
      </c>
      <c r="C191" s="294"/>
      <c r="D191" s="293" t="s">
        <v>418</v>
      </c>
      <c r="E191" s="294"/>
      <c r="F191" s="295">
        <v>593.4</v>
      </c>
      <c r="G191" s="294"/>
      <c r="H191" s="181" t="s">
        <v>416</v>
      </c>
      <c r="I191" s="293" t="s">
        <v>234</v>
      </c>
      <c r="J191" s="294"/>
    </row>
    <row r="192" spans="2:10" ht="15" customHeight="1" x14ac:dyDescent="0.25">
      <c r="B192" s="293">
        <v>160</v>
      </c>
      <c r="C192" s="294"/>
      <c r="D192" s="293" t="s">
        <v>262</v>
      </c>
      <c r="E192" s="294"/>
      <c r="F192" s="295">
        <v>209.1</v>
      </c>
      <c r="G192" s="294"/>
      <c r="H192" s="181" t="s">
        <v>263</v>
      </c>
      <c r="I192" s="293" t="s">
        <v>222</v>
      </c>
      <c r="J192" s="294"/>
    </row>
    <row r="193" spans="2:10" ht="15" customHeight="1" x14ac:dyDescent="0.25">
      <c r="B193" s="293">
        <v>161</v>
      </c>
      <c r="C193" s="294"/>
      <c r="D193" s="293" t="s">
        <v>262</v>
      </c>
      <c r="E193" s="294"/>
      <c r="F193" s="295">
        <v>209.1</v>
      </c>
      <c r="G193" s="294"/>
      <c r="H193" s="181" t="s">
        <v>263</v>
      </c>
      <c r="I193" s="293" t="s">
        <v>337</v>
      </c>
      <c r="J193" s="294"/>
    </row>
    <row r="194" spans="2:10" ht="15" customHeight="1" x14ac:dyDescent="0.25">
      <c r="B194" s="293">
        <v>162</v>
      </c>
      <c r="C194" s="294"/>
      <c r="D194" s="293" t="s">
        <v>419</v>
      </c>
      <c r="E194" s="294"/>
      <c r="F194" s="295">
        <v>69</v>
      </c>
      <c r="G194" s="294"/>
      <c r="H194" s="181" t="s">
        <v>420</v>
      </c>
      <c r="I194" s="293" t="s">
        <v>229</v>
      </c>
      <c r="J194" s="294"/>
    </row>
    <row r="195" spans="2:10" ht="15" customHeight="1" x14ac:dyDescent="0.25">
      <c r="B195" s="293">
        <v>163</v>
      </c>
      <c r="C195" s="294"/>
      <c r="D195" s="293" t="s">
        <v>421</v>
      </c>
      <c r="E195" s="294"/>
      <c r="F195" s="295">
        <v>1056</v>
      </c>
      <c r="G195" s="294"/>
      <c r="H195" s="181" t="s">
        <v>422</v>
      </c>
      <c r="I195" s="293" t="s">
        <v>312</v>
      </c>
      <c r="J195" s="294"/>
    </row>
    <row r="196" spans="2:10" ht="15" customHeight="1" x14ac:dyDescent="0.25">
      <c r="B196" s="293">
        <v>164</v>
      </c>
      <c r="C196" s="294"/>
      <c r="D196" s="293" t="s">
        <v>423</v>
      </c>
      <c r="E196" s="294"/>
      <c r="F196" s="295">
        <v>69</v>
      </c>
      <c r="G196" s="294"/>
      <c r="H196" s="181" t="s">
        <v>424</v>
      </c>
      <c r="I196" s="293" t="s">
        <v>291</v>
      </c>
      <c r="J196" s="294"/>
    </row>
    <row r="197" spans="2:10" ht="15" customHeight="1" x14ac:dyDescent="0.25">
      <c r="B197" s="293">
        <v>165</v>
      </c>
      <c r="C197" s="294"/>
      <c r="D197" s="293" t="s">
        <v>425</v>
      </c>
      <c r="E197" s="294"/>
      <c r="F197" s="295">
        <v>69</v>
      </c>
      <c r="G197" s="294"/>
      <c r="H197" s="181" t="s">
        <v>426</v>
      </c>
      <c r="I197" s="293" t="s">
        <v>364</v>
      </c>
      <c r="J197" s="294"/>
    </row>
    <row r="198" spans="2:10" ht="15" customHeight="1" x14ac:dyDescent="0.25">
      <c r="B198" s="293">
        <v>166</v>
      </c>
      <c r="C198" s="294"/>
      <c r="D198" s="293" t="s">
        <v>427</v>
      </c>
      <c r="E198" s="294"/>
      <c r="F198" s="295">
        <v>244.2</v>
      </c>
      <c r="G198" s="294"/>
      <c r="H198" s="181" t="s">
        <v>397</v>
      </c>
      <c r="I198" s="293" t="s">
        <v>282</v>
      </c>
      <c r="J198" s="294"/>
    </row>
    <row r="199" spans="2:10" ht="15" customHeight="1" x14ac:dyDescent="0.25">
      <c r="B199" s="293">
        <v>167</v>
      </c>
      <c r="C199" s="294"/>
      <c r="D199" s="293" t="s">
        <v>428</v>
      </c>
      <c r="E199" s="294"/>
      <c r="F199" s="295">
        <v>244.2</v>
      </c>
      <c r="G199" s="294"/>
      <c r="H199" s="181" t="s">
        <v>397</v>
      </c>
      <c r="I199" s="293" t="s">
        <v>284</v>
      </c>
      <c r="J199" s="294"/>
    </row>
    <row r="200" spans="2:10" ht="15" customHeight="1" x14ac:dyDescent="0.25">
      <c r="B200" s="293">
        <v>168</v>
      </c>
      <c r="C200" s="294"/>
      <c r="D200" s="293" t="s">
        <v>429</v>
      </c>
      <c r="E200" s="294"/>
      <c r="F200" s="295">
        <v>207.48</v>
      </c>
      <c r="G200" s="294"/>
      <c r="H200" s="181" t="s">
        <v>397</v>
      </c>
      <c r="I200" s="293" t="s">
        <v>300</v>
      </c>
      <c r="J200" s="294"/>
    </row>
    <row r="201" spans="2:10" ht="15" customHeight="1" x14ac:dyDescent="0.25">
      <c r="B201" s="293">
        <v>169</v>
      </c>
      <c r="C201" s="294"/>
      <c r="D201" s="293" t="s">
        <v>430</v>
      </c>
      <c r="E201" s="294"/>
      <c r="F201" s="295">
        <v>213.6</v>
      </c>
      <c r="G201" s="294"/>
      <c r="H201" s="181" t="s">
        <v>399</v>
      </c>
      <c r="I201" s="293" t="s">
        <v>264</v>
      </c>
      <c r="J201" s="294"/>
    </row>
    <row r="202" spans="2:10" ht="15" customHeight="1" x14ac:dyDescent="0.25">
      <c r="B202" s="293">
        <v>170</v>
      </c>
      <c r="C202" s="294"/>
      <c r="D202" s="293" t="s">
        <v>431</v>
      </c>
      <c r="E202" s="294"/>
      <c r="F202" s="295">
        <v>593.4</v>
      </c>
      <c r="G202" s="294"/>
      <c r="H202" s="181" t="s">
        <v>399</v>
      </c>
      <c r="I202" s="293" t="s">
        <v>251</v>
      </c>
      <c r="J202" s="294"/>
    </row>
    <row r="203" spans="2:10" ht="15" customHeight="1" x14ac:dyDescent="0.25">
      <c r="B203" s="293">
        <v>171</v>
      </c>
      <c r="C203" s="294"/>
      <c r="D203" s="293" t="s">
        <v>419</v>
      </c>
      <c r="E203" s="294"/>
      <c r="F203" s="295">
        <v>69</v>
      </c>
      <c r="G203" s="294"/>
      <c r="H203" s="181" t="s">
        <v>424</v>
      </c>
      <c r="I203" s="293" t="s">
        <v>225</v>
      </c>
      <c r="J203" s="294"/>
    </row>
    <row r="204" spans="2:10" ht="15" customHeight="1" x14ac:dyDescent="0.25">
      <c r="B204" s="293">
        <v>172</v>
      </c>
      <c r="C204" s="294"/>
      <c r="D204" s="293" t="s">
        <v>432</v>
      </c>
      <c r="E204" s="294"/>
      <c r="F204" s="295">
        <v>384</v>
      </c>
      <c r="G204" s="294"/>
      <c r="H204" s="181" t="s">
        <v>433</v>
      </c>
      <c r="I204" s="293" t="s">
        <v>264</v>
      </c>
      <c r="J204" s="294"/>
    </row>
    <row r="205" spans="2:10" ht="15" customHeight="1" x14ac:dyDescent="0.25">
      <c r="B205" s="293">
        <v>173</v>
      </c>
      <c r="C205" s="294"/>
      <c r="D205" s="293" t="s">
        <v>434</v>
      </c>
      <c r="E205" s="294"/>
      <c r="F205" s="295">
        <v>135</v>
      </c>
      <c r="G205" s="294"/>
      <c r="H205" s="181" t="s">
        <v>435</v>
      </c>
      <c r="I205" s="293" t="s">
        <v>199</v>
      </c>
      <c r="J205" s="294"/>
    </row>
    <row r="206" spans="2:10" x14ac:dyDescent="0.25">
      <c r="B206" s="296"/>
      <c r="C206" s="294"/>
      <c r="D206" s="296"/>
      <c r="E206" s="294"/>
      <c r="F206" s="297">
        <v>44930.950000000012</v>
      </c>
      <c r="G206" s="294"/>
      <c r="H206" s="180"/>
      <c r="I206" s="296"/>
      <c r="J206" s="294"/>
    </row>
    <row r="207" spans="2:10" ht="45.6" customHeight="1" x14ac:dyDescent="0.25">
      <c r="B207" s="298" t="s">
        <v>436</v>
      </c>
      <c r="C207" s="299"/>
      <c r="D207" s="299"/>
      <c r="E207" s="299"/>
      <c r="F207" s="299"/>
      <c r="G207" s="299"/>
      <c r="H207" s="299"/>
      <c r="I207" s="299"/>
      <c r="J207" s="299"/>
    </row>
    <row r="208" spans="2:10" ht="15" customHeight="1" x14ac:dyDescent="0.25">
      <c r="B208" s="296" t="s">
        <v>163</v>
      </c>
      <c r="C208" s="294"/>
      <c r="D208" s="296" t="s">
        <v>164</v>
      </c>
      <c r="E208" s="294"/>
      <c r="F208" s="296" t="s">
        <v>165</v>
      </c>
      <c r="G208" s="294"/>
      <c r="H208" s="180" t="s">
        <v>166</v>
      </c>
      <c r="I208" s="296" t="s">
        <v>167</v>
      </c>
      <c r="J208" s="294"/>
    </row>
    <row r="209" spans="2:10" ht="15" customHeight="1" x14ac:dyDescent="0.25">
      <c r="B209" s="293">
        <v>1</v>
      </c>
      <c r="C209" s="294"/>
      <c r="D209" s="293" t="s">
        <v>437</v>
      </c>
      <c r="E209" s="294"/>
      <c r="F209" s="295">
        <v>389.6</v>
      </c>
      <c r="G209" s="294"/>
      <c r="H209" s="181" t="s">
        <v>209</v>
      </c>
      <c r="I209" s="293" t="s">
        <v>210</v>
      </c>
      <c r="J209" s="294"/>
    </row>
    <row r="210" spans="2:10" ht="15" customHeight="1" x14ac:dyDescent="0.25">
      <c r="B210" s="293">
        <v>2</v>
      </c>
      <c r="C210" s="294"/>
      <c r="D210" s="293" t="s">
        <v>438</v>
      </c>
      <c r="E210" s="294"/>
      <c r="F210" s="295">
        <v>455.76</v>
      </c>
      <c r="G210" s="294"/>
      <c r="H210" s="181" t="s">
        <v>183</v>
      </c>
      <c r="I210" s="293" t="s">
        <v>251</v>
      </c>
      <c r="J210" s="294"/>
    </row>
    <row r="211" spans="2:10" ht="15" customHeight="1" x14ac:dyDescent="0.25">
      <c r="B211" s="293">
        <v>3</v>
      </c>
      <c r="C211" s="294"/>
      <c r="D211" s="293" t="s">
        <v>439</v>
      </c>
      <c r="E211" s="294"/>
      <c r="F211" s="295">
        <v>153</v>
      </c>
      <c r="G211" s="294"/>
      <c r="H211" s="181" t="s">
        <v>198</v>
      </c>
      <c r="I211" s="293" t="s">
        <v>214</v>
      </c>
      <c r="J211" s="294"/>
    </row>
    <row r="212" spans="2:10" ht="15" customHeight="1" x14ac:dyDescent="0.25">
      <c r="B212" s="293">
        <v>4</v>
      </c>
      <c r="C212" s="294"/>
      <c r="D212" s="293" t="s">
        <v>440</v>
      </c>
      <c r="E212" s="294"/>
      <c r="F212" s="295">
        <v>2151.5500000000002</v>
      </c>
      <c r="G212" s="294"/>
      <c r="H212" s="181" t="s">
        <v>183</v>
      </c>
      <c r="I212" s="293" t="s">
        <v>364</v>
      </c>
      <c r="J212" s="294"/>
    </row>
    <row r="213" spans="2:10" ht="15" customHeight="1" x14ac:dyDescent="0.25">
      <c r="B213" s="293">
        <v>5</v>
      </c>
      <c r="C213" s="294"/>
      <c r="D213" s="293" t="s">
        <v>439</v>
      </c>
      <c r="E213" s="294"/>
      <c r="F213" s="295">
        <v>153</v>
      </c>
      <c r="G213" s="294"/>
      <c r="H213" s="181" t="s">
        <v>198</v>
      </c>
      <c r="I213" s="293" t="s">
        <v>215</v>
      </c>
      <c r="J213" s="294"/>
    </row>
    <row r="214" spans="2:10" ht="15" customHeight="1" x14ac:dyDescent="0.25">
      <c r="B214" s="293">
        <v>6</v>
      </c>
      <c r="C214" s="294"/>
      <c r="D214" s="293" t="s">
        <v>441</v>
      </c>
      <c r="E214" s="294"/>
      <c r="F214" s="295">
        <v>851.52</v>
      </c>
      <c r="G214" s="294"/>
      <c r="H214" s="181" t="s">
        <v>266</v>
      </c>
      <c r="I214" s="293" t="s">
        <v>234</v>
      </c>
      <c r="J214" s="294"/>
    </row>
    <row r="215" spans="2:10" ht="15" customHeight="1" x14ac:dyDescent="0.25">
      <c r="B215" s="293">
        <v>7</v>
      </c>
      <c r="C215" s="294"/>
      <c r="D215" s="293" t="s">
        <v>442</v>
      </c>
      <c r="E215" s="294"/>
      <c r="F215" s="295">
        <v>153</v>
      </c>
      <c r="G215" s="294"/>
      <c r="H215" s="181" t="s">
        <v>224</v>
      </c>
      <c r="I215" s="293" t="s">
        <v>229</v>
      </c>
      <c r="J215" s="294"/>
    </row>
    <row r="216" spans="2:10" ht="15" customHeight="1" x14ac:dyDescent="0.25">
      <c r="B216" s="293">
        <v>8</v>
      </c>
      <c r="C216" s="294"/>
      <c r="D216" s="293" t="s">
        <v>443</v>
      </c>
      <c r="E216" s="294"/>
      <c r="F216" s="295">
        <v>153</v>
      </c>
      <c r="G216" s="294"/>
      <c r="H216" s="181" t="s">
        <v>243</v>
      </c>
      <c r="I216" s="293" t="s">
        <v>247</v>
      </c>
      <c r="J216" s="294"/>
    </row>
    <row r="217" spans="2:10" ht="15" customHeight="1" x14ac:dyDescent="0.25">
      <c r="B217" s="293">
        <v>9</v>
      </c>
      <c r="C217" s="294"/>
      <c r="D217" s="293" t="s">
        <v>444</v>
      </c>
      <c r="E217" s="294"/>
      <c r="F217" s="295">
        <v>342</v>
      </c>
      <c r="G217" s="294"/>
      <c r="H217" s="181" t="s">
        <v>249</v>
      </c>
      <c r="I217" s="293" t="s">
        <v>234</v>
      </c>
      <c r="J217" s="294"/>
    </row>
    <row r="218" spans="2:10" ht="15" customHeight="1" x14ac:dyDescent="0.25">
      <c r="B218" s="293">
        <v>10</v>
      </c>
      <c r="C218" s="294"/>
      <c r="D218" s="293" t="s">
        <v>445</v>
      </c>
      <c r="E218" s="294"/>
      <c r="F218" s="295">
        <v>455.76</v>
      </c>
      <c r="G218" s="294"/>
      <c r="H218" s="181" t="s">
        <v>249</v>
      </c>
      <c r="I218" s="293" t="s">
        <v>234</v>
      </c>
      <c r="J218" s="294"/>
    </row>
    <row r="219" spans="2:10" ht="15" customHeight="1" x14ac:dyDescent="0.25">
      <c r="B219" s="293">
        <v>11</v>
      </c>
      <c r="C219" s="294"/>
      <c r="D219" s="293" t="s">
        <v>446</v>
      </c>
      <c r="E219" s="294"/>
      <c r="F219" s="295">
        <v>402.9</v>
      </c>
      <c r="G219" s="294"/>
      <c r="H219" s="181" t="s">
        <v>253</v>
      </c>
      <c r="I219" s="293" t="s">
        <v>254</v>
      </c>
      <c r="J219" s="294"/>
    </row>
    <row r="220" spans="2:10" ht="15" customHeight="1" x14ac:dyDescent="0.25">
      <c r="B220" s="293">
        <v>12</v>
      </c>
      <c r="C220" s="294"/>
      <c r="D220" s="293" t="s">
        <v>447</v>
      </c>
      <c r="E220" s="294"/>
      <c r="F220" s="295">
        <v>800</v>
      </c>
      <c r="G220" s="294"/>
      <c r="H220" s="181" t="s">
        <v>253</v>
      </c>
      <c r="I220" s="293" t="s">
        <v>256</v>
      </c>
      <c r="J220" s="294"/>
    </row>
    <row r="221" spans="2:10" ht="15" customHeight="1" x14ac:dyDescent="0.25">
      <c r="B221" s="293">
        <v>13</v>
      </c>
      <c r="C221" s="294"/>
      <c r="D221" s="293" t="s">
        <v>448</v>
      </c>
      <c r="E221" s="294"/>
      <c r="F221" s="295">
        <v>224</v>
      </c>
      <c r="G221" s="294"/>
      <c r="H221" s="181" t="s">
        <v>253</v>
      </c>
      <c r="I221" s="293" t="s">
        <v>254</v>
      </c>
      <c r="J221" s="294"/>
    </row>
    <row r="222" spans="2:10" ht="15" customHeight="1" x14ac:dyDescent="0.25">
      <c r="B222" s="293">
        <v>14</v>
      </c>
      <c r="C222" s="294"/>
      <c r="D222" s="293" t="s">
        <v>448</v>
      </c>
      <c r="E222" s="294"/>
      <c r="F222" s="295">
        <v>224</v>
      </c>
      <c r="G222" s="294"/>
      <c r="H222" s="181" t="s">
        <v>253</v>
      </c>
      <c r="I222" s="293" t="s">
        <v>261</v>
      </c>
      <c r="J222" s="294"/>
    </row>
    <row r="223" spans="2:10" ht="15" customHeight="1" x14ac:dyDescent="0.25">
      <c r="B223" s="293">
        <v>15</v>
      </c>
      <c r="C223" s="294"/>
      <c r="D223" s="293" t="s">
        <v>449</v>
      </c>
      <c r="E223" s="294"/>
      <c r="F223" s="295">
        <v>224</v>
      </c>
      <c r="G223" s="294"/>
      <c r="H223" s="181" t="s">
        <v>266</v>
      </c>
      <c r="I223" s="293" t="s">
        <v>267</v>
      </c>
      <c r="J223" s="294"/>
    </row>
    <row r="224" spans="2:10" ht="15" customHeight="1" x14ac:dyDescent="0.25">
      <c r="B224" s="293">
        <v>16</v>
      </c>
      <c r="C224" s="294"/>
      <c r="D224" s="293" t="s">
        <v>450</v>
      </c>
      <c r="E224" s="294"/>
      <c r="F224" s="295">
        <v>259.72000000000003</v>
      </c>
      <c r="G224" s="294"/>
      <c r="H224" s="181" t="s">
        <v>266</v>
      </c>
      <c r="I224" s="293" t="s">
        <v>220</v>
      </c>
      <c r="J224" s="294"/>
    </row>
    <row r="225" spans="2:10" ht="15" customHeight="1" x14ac:dyDescent="0.25">
      <c r="B225" s="293">
        <v>17</v>
      </c>
      <c r="C225" s="294"/>
      <c r="D225" s="293" t="s">
        <v>451</v>
      </c>
      <c r="E225" s="294"/>
      <c r="F225" s="295">
        <v>138</v>
      </c>
      <c r="G225" s="294"/>
      <c r="H225" s="181" t="s">
        <v>186</v>
      </c>
      <c r="I225" s="293" t="s">
        <v>272</v>
      </c>
      <c r="J225" s="294"/>
    </row>
    <row r="226" spans="2:10" ht="15" customHeight="1" x14ac:dyDescent="0.25">
      <c r="B226" s="293">
        <v>18</v>
      </c>
      <c r="C226" s="294"/>
      <c r="D226" s="293" t="s">
        <v>452</v>
      </c>
      <c r="E226" s="294"/>
      <c r="F226" s="295">
        <v>153</v>
      </c>
      <c r="G226" s="294"/>
      <c r="H226" s="181" t="s">
        <v>186</v>
      </c>
      <c r="I226" s="293" t="s">
        <v>274</v>
      </c>
      <c r="J226" s="294"/>
    </row>
    <row r="227" spans="2:10" ht="15" customHeight="1" x14ac:dyDescent="0.25">
      <c r="B227" s="293">
        <v>19</v>
      </c>
      <c r="C227" s="294"/>
      <c r="D227" s="293" t="s">
        <v>451</v>
      </c>
      <c r="E227" s="294"/>
      <c r="F227" s="295">
        <v>138</v>
      </c>
      <c r="G227" s="294"/>
      <c r="H227" s="181" t="s">
        <v>275</v>
      </c>
      <c r="I227" s="293" t="s">
        <v>276</v>
      </c>
      <c r="J227" s="294"/>
    </row>
    <row r="228" spans="2:10" ht="15" customHeight="1" x14ac:dyDescent="0.25">
      <c r="B228" s="293">
        <v>20</v>
      </c>
      <c r="C228" s="294"/>
      <c r="D228" s="293" t="s">
        <v>448</v>
      </c>
      <c r="E228" s="294"/>
      <c r="F228" s="295">
        <v>224</v>
      </c>
      <c r="G228" s="294"/>
      <c r="H228" s="181" t="s">
        <v>259</v>
      </c>
      <c r="I228" s="293" t="s">
        <v>277</v>
      </c>
      <c r="J228" s="294"/>
    </row>
    <row r="229" spans="2:10" ht="15" customHeight="1" x14ac:dyDescent="0.25">
      <c r="B229" s="293">
        <v>21</v>
      </c>
      <c r="C229" s="294"/>
      <c r="D229" s="293" t="s">
        <v>453</v>
      </c>
      <c r="E229" s="294"/>
      <c r="F229" s="295">
        <v>824.28</v>
      </c>
      <c r="G229" s="294"/>
      <c r="H229" s="181" t="s">
        <v>286</v>
      </c>
      <c r="I229" s="293" t="s">
        <v>212</v>
      </c>
      <c r="J229" s="294"/>
    </row>
    <row r="230" spans="2:10" ht="15" customHeight="1" x14ac:dyDescent="0.25">
      <c r="B230" s="293">
        <v>22</v>
      </c>
      <c r="C230" s="294"/>
      <c r="D230" s="293" t="s">
        <v>454</v>
      </c>
      <c r="E230" s="294"/>
      <c r="F230" s="295">
        <v>1072.5</v>
      </c>
      <c r="G230" s="294"/>
      <c r="H230" s="181" t="s">
        <v>286</v>
      </c>
      <c r="I230" s="293" t="s">
        <v>288</v>
      </c>
      <c r="J230" s="294"/>
    </row>
    <row r="231" spans="2:10" ht="15" customHeight="1" x14ac:dyDescent="0.25">
      <c r="B231" s="293">
        <v>23</v>
      </c>
      <c r="C231" s="294"/>
      <c r="D231" s="293" t="s">
        <v>453</v>
      </c>
      <c r="E231" s="294"/>
      <c r="F231" s="295">
        <v>824.28</v>
      </c>
      <c r="G231" s="294"/>
      <c r="H231" s="181" t="s">
        <v>286</v>
      </c>
      <c r="I231" s="293" t="s">
        <v>288</v>
      </c>
      <c r="J231" s="294"/>
    </row>
    <row r="232" spans="2:10" ht="15" customHeight="1" x14ac:dyDescent="0.25">
      <c r="B232" s="293">
        <v>24</v>
      </c>
      <c r="C232" s="294"/>
      <c r="D232" s="293" t="s">
        <v>454</v>
      </c>
      <c r="E232" s="294"/>
      <c r="F232" s="295">
        <v>1072.5</v>
      </c>
      <c r="G232" s="294"/>
      <c r="H232" s="181" t="s">
        <v>286</v>
      </c>
      <c r="I232" s="293" t="s">
        <v>212</v>
      </c>
      <c r="J232" s="294"/>
    </row>
    <row r="233" spans="2:10" ht="15" customHeight="1" x14ac:dyDescent="0.25">
      <c r="B233" s="293">
        <v>25</v>
      </c>
      <c r="C233" s="294"/>
      <c r="D233" s="293" t="s">
        <v>455</v>
      </c>
      <c r="E233" s="294"/>
      <c r="F233" s="295">
        <v>138</v>
      </c>
      <c r="G233" s="294"/>
      <c r="H233" s="181" t="s">
        <v>286</v>
      </c>
      <c r="I233" s="293" t="s">
        <v>307</v>
      </c>
      <c r="J233" s="294"/>
    </row>
    <row r="234" spans="2:10" ht="15" customHeight="1" x14ac:dyDescent="0.25">
      <c r="B234" s="293">
        <v>26</v>
      </c>
      <c r="C234" s="294"/>
      <c r="D234" s="293" t="s">
        <v>456</v>
      </c>
      <c r="E234" s="294"/>
      <c r="F234" s="295">
        <v>533.79999999999995</v>
      </c>
      <c r="G234" s="294"/>
      <c r="H234" s="181" t="s">
        <v>286</v>
      </c>
      <c r="I234" s="293" t="s">
        <v>250</v>
      </c>
      <c r="J234" s="294"/>
    </row>
    <row r="235" spans="2:10" ht="15" customHeight="1" x14ac:dyDescent="0.25">
      <c r="B235" s="293">
        <v>27</v>
      </c>
      <c r="C235" s="294"/>
      <c r="D235" s="293" t="s">
        <v>456</v>
      </c>
      <c r="E235" s="294"/>
      <c r="F235" s="295">
        <v>533.79999999999995</v>
      </c>
      <c r="G235" s="294"/>
      <c r="H235" s="181" t="s">
        <v>286</v>
      </c>
      <c r="I235" s="293" t="s">
        <v>251</v>
      </c>
      <c r="J235" s="294"/>
    </row>
    <row r="236" spans="2:10" ht="15" customHeight="1" x14ac:dyDescent="0.25">
      <c r="B236" s="293">
        <v>28</v>
      </c>
      <c r="C236" s="294"/>
      <c r="D236" s="293" t="s">
        <v>451</v>
      </c>
      <c r="E236" s="294"/>
      <c r="F236" s="295">
        <v>139.25</v>
      </c>
      <c r="G236" s="294"/>
      <c r="H236" s="181" t="s">
        <v>286</v>
      </c>
      <c r="I236" s="293" t="s">
        <v>251</v>
      </c>
      <c r="J236" s="294"/>
    </row>
    <row r="237" spans="2:10" ht="15" customHeight="1" x14ac:dyDescent="0.25">
      <c r="B237" s="293">
        <v>29</v>
      </c>
      <c r="C237" s="294"/>
      <c r="D237" s="293" t="s">
        <v>454</v>
      </c>
      <c r="E237" s="294"/>
      <c r="F237" s="295">
        <v>256.23</v>
      </c>
      <c r="G237" s="294"/>
      <c r="H237" s="181" t="s">
        <v>309</v>
      </c>
      <c r="I237" s="293" t="s">
        <v>203</v>
      </c>
      <c r="J237" s="294"/>
    </row>
    <row r="238" spans="2:10" ht="15" customHeight="1" x14ac:dyDescent="0.25">
      <c r="B238" s="293">
        <v>30</v>
      </c>
      <c r="C238" s="294"/>
      <c r="D238" s="293" t="s">
        <v>457</v>
      </c>
      <c r="E238" s="294"/>
      <c r="F238" s="295">
        <v>200.7</v>
      </c>
      <c r="G238" s="294"/>
      <c r="H238" s="181" t="s">
        <v>311</v>
      </c>
      <c r="I238" s="293" t="s">
        <v>312</v>
      </c>
      <c r="J238" s="294"/>
    </row>
    <row r="239" spans="2:10" ht="15" customHeight="1" x14ac:dyDescent="0.25">
      <c r="B239" s="293">
        <v>31</v>
      </c>
      <c r="C239" s="294"/>
      <c r="D239" s="293" t="s">
        <v>454</v>
      </c>
      <c r="E239" s="294"/>
      <c r="F239" s="295">
        <v>1072</v>
      </c>
      <c r="G239" s="294"/>
      <c r="H239" s="181" t="s">
        <v>309</v>
      </c>
      <c r="I239" s="293" t="s">
        <v>203</v>
      </c>
      <c r="J239" s="294"/>
    </row>
    <row r="240" spans="2:10" ht="15" customHeight="1" x14ac:dyDescent="0.25">
      <c r="B240" s="293">
        <v>32</v>
      </c>
      <c r="C240" s="294"/>
      <c r="D240" s="293" t="s">
        <v>454</v>
      </c>
      <c r="E240" s="294"/>
      <c r="F240" s="295">
        <v>1047.8</v>
      </c>
      <c r="G240" s="294"/>
      <c r="H240" s="181" t="s">
        <v>309</v>
      </c>
      <c r="I240" s="293" t="s">
        <v>254</v>
      </c>
      <c r="J240" s="294"/>
    </row>
    <row r="241" spans="2:10" ht="15" customHeight="1" x14ac:dyDescent="0.25">
      <c r="B241" s="293">
        <v>33</v>
      </c>
      <c r="C241" s="294"/>
      <c r="D241" s="293" t="s">
        <v>458</v>
      </c>
      <c r="E241" s="294"/>
      <c r="F241" s="295">
        <v>153</v>
      </c>
      <c r="G241" s="294"/>
      <c r="H241" s="181" t="s">
        <v>315</v>
      </c>
      <c r="I241" s="293" t="s">
        <v>316</v>
      </c>
      <c r="J241" s="294"/>
    </row>
    <row r="242" spans="2:10" ht="15" customHeight="1" x14ac:dyDescent="0.25">
      <c r="B242" s="293">
        <v>34</v>
      </c>
      <c r="C242" s="294"/>
      <c r="D242" s="293" t="s">
        <v>459</v>
      </c>
      <c r="E242" s="294"/>
      <c r="F242" s="295">
        <v>524.4</v>
      </c>
      <c r="G242" s="294"/>
      <c r="H242" s="181" t="s">
        <v>188</v>
      </c>
      <c r="I242" s="293" t="s">
        <v>320</v>
      </c>
      <c r="J242" s="294"/>
    </row>
    <row r="243" spans="2:10" ht="15" customHeight="1" x14ac:dyDescent="0.25">
      <c r="B243" s="293">
        <v>35</v>
      </c>
      <c r="C243" s="294"/>
      <c r="D243" s="293" t="s">
        <v>460</v>
      </c>
      <c r="E243" s="294"/>
      <c r="F243" s="295">
        <v>262.7</v>
      </c>
      <c r="G243" s="294"/>
      <c r="H243" s="181" t="s">
        <v>188</v>
      </c>
      <c r="I243" s="293" t="s">
        <v>256</v>
      </c>
      <c r="J243" s="294"/>
    </row>
    <row r="244" spans="2:10" ht="15" customHeight="1" x14ac:dyDescent="0.25">
      <c r="B244" s="293">
        <v>36</v>
      </c>
      <c r="C244" s="294"/>
      <c r="D244" s="293" t="s">
        <v>461</v>
      </c>
      <c r="E244" s="294"/>
      <c r="F244" s="295">
        <v>262.2</v>
      </c>
      <c r="G244" s="294"/>
      <c r="H244" s="181" t="s">
        <v>188</v>
      </c>
      <c r="I244" s="293" t="s">
        <v>300</v>
      </c>
      <c r="J244" s="294"/>
    </row>
    <row r="245" spans="2:10" ht="15" customHeight="1" x14ac:dyDescent="0.25">
      <c r="B245" s="293">
        <v>37</v>
      </c>
      <c r="C245" s="294"/>
      <c r="D245" s="293" t="s">
        <v>462</v>
      </c>
      <c r="E245" s="294"/>
      <c r="F245" s="295">
        <v>188</v>
      </c>
      <c r="G245" s="294"/>
      <c r="H245" s="181" t="s">
        <v>169</v>
      </c>
      <c r="I245" s="293" t="s">
        <v>326</v>
      </c>
      <c r="J245" s="294"/>
    </row>
    <row r="246" spans="2:10" ht="15" customHeight="1" x14ac:dyDescent="0.25">
      <c r="B246" s="293">
        <v>38</v>
      </c>
      <c r="C246" s="294"/>
      <c r="D246" s="293" t="s">
        <v>463</v>
      </c>
      <c r="E246" s="294"/>
      <c r="F246" s="295">
        <v>483.76</v>
      </c>
      <c r="G246" s="294"/>
      <c r="H246" s="181" t="s">
        <v>328</v>
      </c>
      <c r="I246" s="293" t="s">
        <v>326</v>
      </c>
      <c r="J246" s="294"/>
    </row>
    <row r="247" spans="2:10" ht="15" customHeight="1" x14ac:dyDescent="0.25">
      <c r="B247" s="293">
        <v>39</v>
      </c>
      <c r="C247" s="294"/>
      <c r="D247" s="293" t="s">
        <v>464</v>
      </c>
      <c r="E247" s="294"/>
      <c r="F247" s="295">
        <v>348</v>
      </c>
      <c r="G247" s="294"/>
      <c r="H247" s="181" t="s">
        <v>328</v>
      </c>
      <c r="I247" s="293" t="s">
        <v>264</v>
      </c>
      <c r="J247" s="294"/>
    </row>
    <row r="248" spans="2:10" ht="15" customHeight="1" x14ac:dyDescent="0.25">
      <c r="B248" s="293">
        <v>40</v>
      </c>
      <c r="C248" s="294"/>
      <c r="D248" s="293" t="s">
        <v>465</v>
      </c>
      <c r="E248" s="294"/>
      <c r="F248" s="295">
        <v>262.2</v>
      </c>
      <c r="G248" s="294"/>
      <c r="H248" s="181" t="s">
        <v>331</v>
      </c>
      <c r="I248" s="293" t="s">
        <v>339</v>
      </c>
      <c r="J248" s="294"/>
    </row>
    <row r="249" spans="2:10" ht="15" customHeight="1" x14ac:dyDescent="0.25">
      <c r="B249" s="293">
        <v>41</v>
      </c>
      <c r="C249" s="294"/>
      <c r="D249" s="293" t="s">
        <v>466</v>
      </c>
      <c r="E249" s="294"/>
      <c r="F249" s="295">
        <v>1012.4</v>
      </c>
      <c r="G249" s="294"/>
      <c r="H249" s="181" t="s">
        <v>351</v>
      </c>
      <c r="I249" s="293" t="s">
        <v>364</v>
      </c>
      <c r="J249" s="294"/>
    </row>
    <row r="250" spans="2:10" ht="15" customHeight="1" x14ac:dyDescent="0.25">
      <c r="B250" s="293">
        <v>42</v>
      </c>
      <c r="C250" s="294"/>
      <c r="D250" s="293" t="s">
        <v>467</v>
      </c>
      <c r="E250" s="294"/>
      <c r="F250" s="295">
        <v>500.76</v>
      </c>
      <c r="G250" s="294"/>
      <c r="H250" s="181" t="s">
        <v>468</v>
      </c>
      <c r="I250" s="293" t="s">
        <v>251</v>
      </c>
      <c r="J250" s="294"/>
    </row>
    <row r="251" spans="2:10" ht="15" customHeight="1" x14ac:dyDescent="0.25">
      <c r="B251" s="293">
        <v>43</v>
      </c>
      <c r="C251" s="294"/>
      <c r="D251" s="293" t="s">
        <v>469</v>
      </c>
      <c r="E251" s="294"/>
      <c r="F251" s="295">
        <v>200.7</v>
      </c>
      <c r="G251" s="294"/>
      <c r="H251" s="181" t="s">
        <v>351</v>
      </c>
      <c r="I251" s="293" t="s">
        <v>352</v>
      </c>
      <c r="J251" s="294"/>
    </row>
    <row r="252" spans="2:10" ht="15" customHeight="1" x14ac:dyDescent="0.25">
      <c r="B252" s="293">
        <v>44</v>
      </c>
      <c r="C252" s="294"/>
      <c r="D252" s="293" t="s">
        <v>456</v>
      </c>
      <c r="E252" s="294"/>
      <c r="F252" s="295">
        <v>524.4</v>
      </c>
      <c r="G252" s="294"/>
      <c r="H252" s="181" t="s">
        <v>359</v>
      </c>
      <c r="I252" s="293" t="s">
        <v>360</v>
      </c>
      <c r="J252" s="294"/>
    </row>
    <row r="253" spans="2:10" ht="15" customHeight="1" x14ac:dyDescent="0.25">
      <c r="B253" s="293">
        <v>45</v>
      </c>
      <c r="C253" s="294"/>
      <c r="D253" s="293" t="s">
        <v>456</v>
      </c>
      <c r="E253" s="294"/>
      <c r="F253" s="295">
        <v>524.4</v>
      </c>
      <c r="G253" s="294"/>
      <c r="H253" s="181" t="s">
        <v>359</v>
      </c>
      <c r="I253" s="293" t="s">
        <v>361</v>
      </c>
      <c r="J253" s="294"/>
    </row>
    <row r="254" spans="2:10" ht="15" customHeight="1" x14ac:dyDescent="0.25">
      <c r="B254" s="293">
        <v>46</v>
      </c>
      <c r="C254" s="294"/>
      <c r="D254" s="293" t="s">
        <v>470</v>
      </c>
      <c r="E254" s="294"/>
      <c r="F254" s="295">
        <v>1059.54</v>
      </c>
      <c r="G254" s="294"/>
      <c r="H254" s="181" t="s">
        <v>359</v>
      </c>
      <c r="I254" s="293" t="s">
        <v>334</v>
      </c>
      <c r="J254" s="294"/>
    </row>
    <row r="255" spans="2:10" ht="15" customHeight="1" x14ac:dyDescent="0.25">
      <c r="B255" s="293">
        <v>47</v>
      </c>
      <c r="C255" s="294"/>
      <c r="D255" s="293" t="s">
        <v>471</v>
      </c>
      <c r="E255" s="294"/>
      <c r="F255" s="295">
        <v>80.48</v>
      </c>
      <c r="G255" s="294"/>
      <c r="H255" s="181" t="s">
        <v>366</v>
      </c>
      <c r="I255" s="293" t="s">
        <v>267</v>
      </c>
      <c r="J255" s="294"/>
    </row>
    <row r="256" spans="2:10" ht="15" customHeight="1" x14ac:dyDescent="0.25">
      <c r="B256" s="293">
        <v>48</v>
      </c>
      <c r="C256" s="294"/>
      <c r="D256" s="293" t="s">
        <v>471</v>
      </c>
      <c r="E256" s="294"/>
      <c r="F256" s="295">
        <v>80.48</v>
      </c>
      <c r="G256" s="294"/>
      <c r="H256" s="181" t="s">
        <v>366</v>
      </c>
      <c r="I256" s="293" t="s">
        <v>254</v>
      </c>
      <c r="J256" s="294"/>
    </row>
    <row r="257" spans="2:10" ht="15" customHeight="1" x14ac:dyDescent="0.25">
      <c r="B257" s="293">
        <v>49</v>
      </c>
      <c r="C257" s="294"/>
      <c r="D257" s="293" t="s">
        <v>471</v>
      </c>
      <c r="E257" s="294"/>
      <c r="F257" s="295">
        <v>80.48</v>
      </c>
      <c r="G257" s="294"/>
      <c r="H257" s="181" t="s">
        <v>366</v>
      </c>
      <c r="I257" s="293" t="s">
        <v>472</v>
      </c>
      <c r="J257" s="294"/>
    </row>
    <row r="258" spans="2:10" ht="15" customHeight="1" x14ac:dyDescent="0.25">
      <c r="B258" s="293">
        <v>50</v>
      </c>
      <c r="C258" s="294"/>
      <c r="D258" s="293" t="s">
        <v>471</v>
      </c>
      <c r="E258" s="294"/>
      <c r="F258" s="295">
        <v>80.48</v>
      </c>
      <c r="G258" s="294"/>
      <c r="H258" s="181" t="s">
        <v>366</v>
      </c>
      <c r="I258" s="293" t="s">
        <v>373</v>
      </c>
      <c r="J258" s="294"/>
    </row>
    <row r="259" spans="2:10" ht="15" customHeight="1" x14ac:dyDescent="0.25">
      <c r="B259" s="293">
        <v>51</v>
      </c>
      <c r="C259" s="294"/>
      <c r="D259" s="293" t="s">
        <v>471</v>
      </c>
      <c r="E259" s="294"/>
      <c r="F259" s="295">
        <v>80.48</v>
      </c>
      <c r="G259" s="294"/>
      <c r="H259" s="181" t="s">
        <v>366</v>
      </c>
      <c r="I259" s="293" t="s">
        <v>372</v>
      </c>
      <c r="J259" s="294"/>
    </row>
    <row r="260" spans="2:10" ht="15" customHeight="1" x14ac:dyDescent="0.25">
      <c r="B260" s="293">
        <v>52</v>
      </c>
      <c r="C260" s="294"/>
      <c r="D260" s="293" t="s">
        <v>473</v>
      </c>
      <c r="E260" s="294"/>
      <c r="F260" s="295">
        <v>183.55</v>
      </c>
      <c r="G260" s="294"/>
      <c r="H260" s="181" t="s">
        <v>366</v>
      </c>
      <c r="I260" s="293" t="s">
        <v>205</v>
      </c>
      <c r="J260" s="294"/>
    </row>
    <row r="261" spans="2:10" ht="15" customHeight="1" x14ac:dyDescent="0.25">
      <c r="B261" s="293">
        <v>53</v>
      </c>
      <c r="C261" s="294"/>
      <c r="D261" s="293" t="s">
        <v>474</v>
      </c>
      <c r="E261" s="294"/>
      <c r="F261" s="295">
        <v>840</v>
      </c>
      <c r="G261" s="294"/>
      <c r="H261" s="181" t="s">
        <v>371</v>
      </c>
      <c r="I261" s="293" t="s">
        <v>267</v>
      </c>
      <c r="J261" s="294"/>
    </row>
    <row r="262" spans="2:10" ht="15" customHeight="1" x14ac:dyDescent="0.25">
      <c r="B262" s="293">
        <v>54</v>
      </c>
      <c r="C262" s="294"/>
      <c r="D262" s="293" t="s">
        <v>474</v>
      </c>
      <c r="E262" s="294"/>
      <c r="F262" s="295">
        <v>840</v>
      </c>
      <c r="G262" s="294"/>
      <c r="H262" s="181" t="s">
        <v>371</v>
      </c>
      <c r="I262" s="293" t="s">
        <v>372</v>
      </c>
      <c r="J262" s="294"/>
    </row>
    <row r="263" spans="2:10" ht="15" customHeight="1" x14ac:dyDescent="0.25">
      <c r="B263" s="293">
        <v>55</v>
      </c>
      <c r="C263" s="294"/>
      <c r="D263" s="293" t="s">
        <v>475</v>
      </c>
      <c r="E263" s="294"/>
      <c r="F263" s="295">
        <v>840</v>
      </c>
      <c r="G263" s="294"/>
      <c r="H263" s="181" t="s">
        <v>371</v>
      </c>
      <c r="I263" s="293" t="s">
        <v>373</v>
      </c>
      <c r="J263" s="294"/>
    </row>
    <row r="264" spans="2:10" ht="15" customHeight="1" x14ac:dyDescent="0.25">
      <c r="B264" s="293">
        <v>56</v>
      </c>
      <c r="C264" s="294"/>
      <c r="D264" s="293" t="s">
        <v>475</v>
      </c>
      <c r="E264" s="294"/>
      <c r="F264" s="295">
        <v>840</v>
      </c>
      <c r="G264" s="294"/>
      <c r="H264" s="181" t="s">
        <v>371</v>
      </c>
      <c r="I264" s="293" t="s">
        <v>254</v>
      </c>
      <c r="J264" s="294"/>
    </row>
    <row r="265" spans="2:10" ht="15" customHeight="1" x14ac:dyDescent="0.25">
      <c r="B265" s="293">
        <v>57</v>
      </c>
      <c r="C265" s="294"/>
      <c r="D265" s="293" t="s">
        <v>475</v>
      </c>
      <c r="E265" s="294"/>
      <c r="F265" s="295">
        <v>840</v>
      </c>
      <c r="G265" s="294"/>
      <c r="H265" s="181" t="s">
        <v>371</v>
      </c>
      <c r="I265" s="293" t="s">
        <v>374</v>
      </c>
      <c r="J265" s="294"/>
    </row>
    <row r="266" spans="2:10" ht="15" customHeight="1" x14ac:dyDescent="0.25">
      <c r="B266" s="293">
        <v>58</v>
      </c>
      <c r="C266" s="294"/>
      <c r="D266" s="293" t="s">
        <v>476</v>
      </c>
      <c r="E266" s="294"/>
      <c r="F266" s="295">
        <v>202.92</v>
      </c>
      <c r="G266" s="294"/>
      <c r="H266" s="181" t="s">
        <v>371</v>
      </c>
      <c r="I266" s="293" t="s">
        <v>376</v>
      </c>
      <c r="J266" s="294"/>
    </row>
    <row r="267" spans="2:10" ht="15" customHeight="1" x14ac:dyDescent="0.25">
      <c r="B267" s="293">
        <v>59</v>
      </c>
      <c r="C267" s="294"/>
      <c r="D267" s="293" t="s">
        <v>476</v>
      </c>
      <c r="E267" s="294"/>
      <c r="F267" s="295">
        <v>202.92</v>
      </c>
      <c r="G267" s="294"/>
      <c r="H267" s="181" t="s">
        <v>371</v>
      </c>
      <c r="I267" s="293" t="s">
        <v>267</v>
      </c>
      <c r="J267" s="294"/>
    </row>
    <row r="268" spans="2:10" ht="15" customHeight="1" x14ac:dyDescent="0.25">
      <c r="B268" s="293">
        <v>60</v>
      </c>
      <c r="C268" s="294"/>
      <c r="D268" s="293" t="s">
        <v>476</v>
      </c>
      <c r="E268" s="294"/>
      <c r="F268" s="295">
        <v>202.92</v>
      </c>
      <c r="G268" s="294"/>
      <c r="H268" s="181" t="s">
        <v>371</v>
      </c>
      <c r="I268" s="293" t="s">
        <v>303</v>
      </c>
      <c r="J268" s="294"/>
    </row>
    <row r="269" spans="2:10" ht="15" customHeight="1" x14ac:dyDescent="0.25">
      <c r="B269" s="293">
        <v>61</v>
      </c>
      <c r="C269" s="294"/>
      <c r="D269" s="293" t="s">
        <v>476</v>
      </c>
      <c r="E269" s="294"/>
      <c r="F269" s="295">
        <v>202.92</v>
      </c>
      <c r="G269" s="294"/>
      <c r="H269" s="181" t="s">
        <v>371</v>
      </c>
      <c r="I269" s="293" t="s">
        <v>261</v>
      </c>
      <c r="J269" s="294"/>
    </row>
    <row r="270" spans="2:10" ht="15" customHeight="1" x14ac:dyDescent="0.25">
      <c r="B270" s="293">
        <v>62</v>
      </c>
      <c r="C270" s="294"/>
      <c r="D270" s="293" t="s">
        <v>476</v>
      </c>
      <c r="E270" s="294"/>
      <c r="F270" s="295">
        <v>202.92</v>
      </c>
      <c r="G270" s="294"/>
      <c r="H270" s="181" t="s">
        <v>371</v>
      </c>
      <c r="I270" s="293" t="s">
        <v>377</v>
      </c>
      <c r="J270" s="294"/>
    </row>
    <row r="271" spans="2:10" ht="15" customHeight="1" x14ac:dyDescent="0.25">
      <c r="B271" s="293">
        <v>63</v>
      </c>
      <c r="C271" s="294"/>
      <c r="D271" s="293" t="s">
        <v>476</v>
      </c>
      <c r="E271" s="294"/>
      <c r="F271" s="295">
        <v>202.92</v>
      </c>
      <c r="G271" s="294"/>
      <c r="H271" s="181" t="s">
        <v>371</v>
      </c>
      <c r="I271" s="293" t="s">
        <v>220</v>
      </c>
      <c r="J271" s="294"/>
    </row>
    <row r="272" spans="2:10" ht="15" customHeight="1" x14ac:dyDescent="0.25">
      <c r="B272" s="293">
        <v>64</v>
      </c>
      <c r="C272" s="294"/>
      <c r="D272" s="293" t="s">
        <v>477</v>
      </c>
      <c r="E272" s="294"/>
      <c r="F272" s="295">
        <v>154.15</v>
      </c>
      <c r="G272" s="294"/>
      <c r="H272" s="181" t="s">
        <v>381</v>
      </c>
      <c r="I272" s="293" t="s">
        <v>383</v>
      </c>
      <c r="J272" s="294"/>
    </row>
    <row r="273" spans="2:10" ht="15" customHeight="1" x14ac:dyDescent="0.25">
      <c r="B273" s="293">
        <v>65</v>
      </c>
      <c r="C273" s="294"/>
      <c r="D273" s="293" t="s">
        <v>477</v>
      </c>
      <c r="E273" s="294"/>
      <c r="F273" s="295">
        <v>154.15</v>
      </c>
      <c r="G273" s="294"/>
      <c r="H273" s="181" t="s">
        <v>381</v>
      </c>
      <c r="I273" s="293" t="s">
        <v>261</v>
      </c>
      <c r="J273" s="294"/>
    </row>
    <row r="274" spans="2:10" ht="15" customHeight="1" x14ac:dyDescent="0.25">
      <c r="B274" s="293">
        <v>66</v>
      </c>
      <c r="C274" s="294"/>
      <c r="D274" s="293" t="s">
        <v>478</v>
      </c>
      <c r="E274" s="294"/>
      <c r="F274" s="295">
        <v>21.07</v>
      </c>
      <c r="G274" s="294"/>
      <c r="H274" s="181" t="s">
        <v>381</v>
      </c>
      <c r="I274" s="293" t="s">
        <v>316</v>
      </c>
      <c r="J274" s="294"/>
    </row>
    <row r="275" spans="2:10" ht="15" customHeight="1" x14ac:dyDescent="0.25">
      <c r="B275" s="293">
        <v>67</v>
      </c>
      <c r="C275" s="294"/>
      <c r="D275" s="293" t="s">
        <v>478</v>
      </c>
      <c r="E275" s="294"/>
      <c r="F275" s="295">
        <v>21.07</v>
      </c>
      <c r="G275" s="294"/>
      <c r="H275" s="181" t="s">
        <v>381</v>
      </c>
      <c r="I275" s="293" t="s">
        <v>383</v>
      </c>
      <c r="J275" s="294"/>
    </row>
    <row r="276" spans="2:10" ht="15" customHeight="1" x14ac:dyDescent="0.25">
      <c r="B276" s="293">
        <v>68</v>
      </c>
      <c r="C276" s="294"/>
      <c r="D276" s="293" t="s">
        <v>479</v>
      </c>
      <c r="E276" s="294"/>
      <c r="F276" s="295">
        <v>290.12</v>
      </c>
      <c r="G276" s="294"/>
      <c r="H276" s="181" t="s">
        <v>338</v>
      </c>
      <c r="I276" s="293" t="s">
        <v>291</v>
      </c>
      <c r="J276" s="294"/>
    </row>
    <row r="277" spans="2:10" ht="15" customHeight="1" x14ac:dyDescent="0.25">
      <c r="B277" s="293">
        <v>69</v>
      </c>
      <c r="C277" s="294"/>
      <c r="D277" s="293" t="s">
        <v>480</v>
      </c>
      <c r="E277" s="294"/>
      <c r="F277" s="295">
        <v>154.15</v>
      </c>
      <c r="G277" s="294"/>
      <c r="H277" s="181" t="s">
        <v>388</v>
      </c>
      <c r="I277" s="293" t="s">
        <v>318</v>
      </c>
      <c r="J277" s="294"/>
    </row>
    <row r="278" spans="2:10" ht="15" customHeight="1" x14ac:dyDescent="0.25">
      <c r="B278" s="293">
        <v>70</v>
      </c>
      <c r="C278" s="294"/>
      <c r="D278" s="293" t="s">
        <v>479</v>
      </c>
      <c r="E278" s="294"/>
      <c r="F278" s="295">
        <v>302.85000000000002</v>
      </c>
      <c r="G278" s="294"/>
      <c r="H278" s="181" t="s">
        <v>393</v>
      </c>
      <c r="I278" s="293" t="s">
        <v>222</v>
      </c>
      <c r="J278" s="294"/>
    </row>
    <row r="279" spans="2:10" ht="15" customHeight="1" x14ac:dyDescent="0.25">
      <c r="B279" s="293">
        <v>71</v>
      </c>
      <c r="C279" s="294"/>
      <c r="D279" s="293" t="s">
        <v>479</v>
      </c>
      <c r="E279" s="294"/>
      <c r="F279" s="295">
        <v>292.33</v>
      </c>
      <c r="G279" s="294"/>
      <c r="H279" s="181" t="s">
        <v>393</v>
      </c>
      <c r="I279" s="293" t="s">
        <v>284</v>
      </c>
      <c r="J279" s="294"/>
    </row>
    <row r="280" spans="2:10" ht="15" customHeight="1" x14ac:dyDescent="0.25">
      <c r="B280" s="293">
        <v>72</v>
      </c>
      <c r="C280" s="294"/>
      <c r="D280" s="293" t="s">
        <v>481</v>
      </c>
      <c r="E280" s="294"/>
      <c r="F280" s="295">
        <v>140</v>
      </c>
      <c r="G280" s="294"/>
      <c r="H280" s="181" t="s">
        <v>174</v>
      </c>
      <c r="I280" s="293" t="s">
        <v>339</v>
      </c>
      <c r="J280" s="294"/>
    </row>
    <row r="281" spans="2:10" ht="15" customHeight="1" x14ac:dyDescent="0.25">
      <c r="B281" s="293">
        <v>73</v>
      </c>
      <c r="C281" s="294"/>
      <c r="D281" s="293" t="s">
        <v>482</v>
      </c>
      <c r="E281" s="294"/>
      <c r="F281" s="295">
        <v>533.79999999999995</v>
      </c>
      <c r="G281" s="294"/>
      <c r="H281" s="181" t="s">
        <v>187</v>
      </c>
      <c r="I281" s="293" t="s">
        <v>234</v>
      </c>
      <c r="J281" s="294"/>
    </row>
    <row r="282" spans="2:10" ht="15" customHeight="1" x14ac:dyDescent="0.25">
      <c r="B282" s="293">
        <v>74</v>
      </c>
      <c r="C282" s="294"/>
      <c r="D282" s="293" t="s">
        <v>483</v>
      </c>
      <c r="E282" s="294"/>
      <c r="F282" s="295">
        <v>504</v>
      </c>
      <c r="G282" s="294"/>
      <c r="H282" s="181" t="s">
        <v>187</v>
      </c>
      <c r="I282" s="293" t="s">
        <v>234</v>
      </c>
      <c r="J282" s="294"/>
    </row>
    <row r="283" spans="2:10" ht="15" customHeight="1" x14ac:dyDescent="0.25">
      <c r="B283" s="293">
        <v>75</v>
      </c>
      <c r="C283" s="294"/>
      <c r="D283" s="293" t="s">
        <v>478</v>
      </c>
      <c r="E283" s="294"/>
      <c r="F283" s="295">
        <v>21.07</v>
      </c>
      <c r="G283" s="294"/>
      <c r="H283" s="181" t="s">
        <v>397</v>
      </c>
      <c r="I283" s="293" t="s">
        <v>274</v>
      </c>
      <c r="J283" s="294"/>
    </row>
    <row r="284" spans="2:10" ht="15" customHeight="1" x14ac:dyDescent="0.25">
      <c r="B284" s="293">
        <v>76</v>
      </c>
      <c r="C284" s="294"/>
      <c r="D284" s="293" t="s">
        <v>484</v>
      </c>
      <c r="E284" s="294"/>
      <c r="F284" s="295">
        <v>869.8</v>
      </c>
      <c r="G284" s="294"/>
      <c r="H284" s="181" t="s">
        <v>485</v>
      </c>
      <c r="I284" s="293" t="s">
        <v>234</v>
      </c>
      <c r="J284" s="294"/>
    </row>
    <row r="285" spans="2:10" ht="15" customHeight="1" x14ac:dyDescent="0.25">
      <c r="B285" s="293">
        <v>77</v>
      </c>
      <c r="C285" s="294"/>
      <c r="D285" s="293" t="s">
        <v>486</v>
      </c>
      <c r="E285" s="294"/>
      <c r="F285" s="295">
        <v>149.69999999999999</v>
      </c>
      <c r="G285" s="294"/>
      <c r="H285" s="181" t="s">
        <v>403</v>
      </c>
      <c r="I285" s="293" t="s">
        <v>282</v>
      </c>
      <c r="J285" s="294"/>
    </row>
    <row r="286" spans="2:10" ht="15" customHeight="1" x14ac:dyDescent="0.25">
      <c r="B286" s="293">
        <v>78</v>
      </c>
      <c r="C286" s="294"/>
      <c r="D286" s="293" t="s">
        <v>487</v>
      </c>
      <c r="E286" s="294"/>
      <c r="F286" s="295">
        <v>207.57</v>
      </c>
      <c r="G286" s="294"/>
      <c r="H286" s="181" t="s">
        <v>191</v>
      </c>
      <c r="I286" s="293" t="s">
        <v>411</v>
      </c>
      <c r="J286" s="294"/>
    </row>
    <row r="287" spans="2:10" ht="15" customHeight="1" x14ac:dyDescent="0.25">
      <c r="B287" s="293">
        <v>79</v>
      </c>
      <c r="C287" s="294"/>
      <c r="D287" s="293" t="s">
        <v>488</v>
      </c>
      <c r="E287" s="294"/>
      <c r="F287" s="295">
        <v>400.35</v>
      </c>
      <c r="G287" s="294"/>
      <c r="H287" s="181" t="s">
        <v>424</v>
      </c>
      <c r="I287" s="293" t="s">
        <v>250</v>
      </c>
      <c r="J287" s="294"/>
    </row>
    <row r="288" spans="2:10" ht="15" customHeight="1" x14ac:dyDescent="0.25">
      <c r="B288" s="293">
        <v>80</v>
      </c>
      <c r="C288" s="294"/>
      <c r="D288" s="293" t="s">
        <v>489</v>
      </c>
      <c r="E288" s="294"/>
      <c r="F288" s="295">
        <v>667.25</v>
      </c>
      <c r="G288" s="294"/>
      <c r="H288" s="181" t="s">
        <v>424</v>
      </c>
      <c r="I288" s="293" t="s">
        <v>251</v>
      </c>
      <c r="J288" s="294"/>
    </row>
    <row r="289" spans="2:10" ht="15" customHeight="1" x14ac:dyDescent="0.25">
      <c r="B289" s="293">
        <v>81</v>
      </c>
      <c r="C289" s="294"/>
      <c r="D289" s="293" t="s">
        <v>490</v>
      </c>
      <c r="E289" s="294"/>
      <c r="F289" s="295">
        <v>667.25</v>
      </c>
      <c r="G289" s="294"/>
      <c r="H289" s="181" t="s">
        <v>424</v>
      </c>
      <c r="I289" s="293" t="s">
        <v>234</v>
      </c>
      <c r="J289" s="294"/>
    </row>
    <row r="290" spans="2:10" ht="15" customHeight="1" x14ac:dyDescent="0.25">
      <c r="B290" s="293">
        <v>82</v>
      </c>
      <c r="C290" s="294"/>
      <c r="D290" s="293" t="s">
        <v>491</v>
      </c>
      <c r="E290" s="294"/>
      <c r="F290" s="295">
        <v>21.07</v>
      </c>
      <c r="G290" s="294"/>
      <c r="H290" s="181" t="s">
        <v>492</v>
      </c>
      <c r="I290" s="293" t="s">
        <v>291</v>
      </c>
      <c r="J290" s="294"/>
    </row>
    <row r="291" spans="2:10" ht="15" customHeight="1" x14ac:dyDescent="0.25">
      <c r="B291" s="293">
        <v>83</v>
      </c>
      <c r="C291" s="294"/>
      <c r="D291" s="293" t="s">
        <v>493</v>
      </c>
      <c r="E291" s="294"/>
      <c r="F291" s="295">
        <v>76</v>
      </c>
      <c r="G291" s="294"/>
      <c r="H291" s="181" t="s">
        <v>413</v>
      </c>
      <c r="I291" s="293" t="s">
        <v>229</v>
      </c>
      <c r="J291" s="294"/>
    </row>
    <row r="292" spans="2:10" ht="15" customHeight="1" x14ac:dyDescent="0.25">
      <c r="B292" s="293">
        <v>84</v>
      </c>
      <c r="C292" s="294"/>
      <c r="D292" s="293" t="s">
        <v>494</v>
      </c>
      <c r="E292" s="294"/>
      <c r="F292" s="295">
        <v>655.5</v>
      </c>
      <c r="G292" s="294"/>
      <c r="H292" s="181" t="s">
        <v>192</v>
      </c>
      <c r="I292" s="293" t="s">
        <v>360</v>
      </c>
      <c r="J292" s="294"/>
    </row>
    <row r="293" spans="2:10" ht="15" customHeight="1" x14ac:dyDescent="0.25">
      <c r="B293" s="293">
        <v>85</v>
      </c>
      <c r="C293" s="294"/>
      <c r="D293" s="293" t="s">
        <v>495</v>
      </c>
      <c r="E293" s="294"/>
      <c r="F293" s="295">
        <v>379.56</v>
      </c>
      <c r="G293" s="294"/>
      <c r="H293" s="181" t="s">
        <v>416</v>
      </c>
      <c r="I293" s="293" t="s">
        <v>339</v>
      </c>
      <c r="J293" s="294"/>
    </row>
    <row r="294" spans="2:10" ht="15" customHeight="1" x14ac:dyDescent="0.25">
      <c r="B294" s="293">
        <v>86</v>
      </c>
      <c r="C294" s="294"/>
      <c r="D294" s="293" t="s">
        <v>465</v>
      </c>
      <c r="E294" s="294"/>
      <c r="F294" s="295">
        <v>379.56</v>
      </c>
      <c r="G294" s="294"/>
      <c r="H294" s="181" t="s">
        <v>416</v>
      </c>
      <c r="I294" s="293" t="s">
        <v>256</v>
      </c>
      <c r="J294" s="294"/>
    </row>
    <row r="295" spans="2:10" ht="15" customHeight="1" x14ac:dyDescent="0.25">
      <c r="B295" s="293">
        <v>87</v>
      </c>
      <c r="C295" s="294"/>
      <c r="D295" s="293" t="s">
        <v>495</v>
      </c>
      <c r="E295" s="294"/>
      <c r="F295" s="295">
        <v>379.56</v>
      </c>
      <c r="G295" s="294"/>
      <c r="H295" s="181" t="s">
        <v>416</v>
      </c>
      <c r="I295" s="293" t="s">
        <v>300</v>
      </c>
      <c r="J295" s="294"/>
    </row>
    <row r="296" spans="2:10" ht="15" customHeight="1" x14ac:dyDescent="0.25">
      <c r="B296" s="293">
        <v>88</v>
      </c>
      <c r="C296" s="294"/>
      <c r="D296" s="293" t="s">
        <v>496</v>
      </c>
      <c r="E296" s="294"/>
      <c r="F296" s="295">
        <v>96</v>
      </c>
      <c r="G296" s="294"/>
      <c r="H296" s="181" t="s">
        <v>433</v>
      </c>
      <c r="I296" s="293" t="s">
        <v>300</v>
      </c>
      <c r="J296" s="294"/>
    </row>
    <row r="297" spans="2:10" ht="15" customHeight="1" x14ac:dyDescent="0.25">
      <c r="B297" s="293">
        <v>89</v>
      </c>
      <c r="C297" s="294"/>
      <c r="D297" s="293" t="s">
        <v>496</v>
      </c>
      <c r="E297" s="294"/>
      <c r="F297" s="295">
        <v>96</v>
      </c>
      <c r="G297" s="294"/>
      <c r="H297" s="181" t="s">
        <v>416</v>
      </c>
      <c r="I297" s="293" t="s">
        <v>339</v>
      </c>
      <c r="J297" s="294"/>
    </row>
    <row r="298" spans="2:10" ht="15" customHeight="1" x14ac:dyDescent="0.25">
      <c r="B298" s="293">
        <v>90</v>
      </c>
      <c r="C298" s="294"/>
      <c r="D298" s="293" t="s">
        <v>497</v>
      </c>
      <c r="E298" s="294"/>
      <c r="F298" s="295">
        <v>372</v>
      </c>
      <c r="G298" s="294"/>
      <c r="H298" s="181" t="s">
        <v>416</v>
      </c>
      <c r="I298" s="293" t="s">
        <v>300</v>
      </c>
      <c r="J298" s="294"/>
    </row>
    <row r="299" spans="2:10" ht="15" customHeight="1" x14ac:dyDescent="0.25">
      <c r="B299" s="293">
        <v>91</v>
      </c>
      <c r="C299" s="294"/>
      <c r="D299" s="293" t="s">
        <v>498</v>
      </c>
      <c r="E299" s="294"/>
      <c r="F299" s="295">
        <v>372</v>
      </c>
      <c r="G299" s="294"/>
      <c r="H299" s="181" t="s">
        <v>416</v>
      </c>
      <c r="I299" s="293" t="s">
        <v>339</v>
      </c>
      <c r="J299" s="294"/>
    </row>
    <row r="300" spans="2:10" ht="15" customHeight="1" x14ac:dyDescent="0.25">
      <c r="B300" s="293">
        <v>92</v>
      </c>
      <c r="C300" s="294"/>
      <c r="D300" s="293" t="s">
        <v>499</v>
      </c>
      <c r="E300" s="294"/>
      <c r="F300" s="295">
        <v>287.48</v>
      </c>
      <c r="G300" s="294"/>
      <c r="H300" s="181" t="s">
        <v>416</v>
      </c>
      <c r="I300" s="293" t="s">
        <v>234</v>
      </c>
      <c r="J300" s="294"/>
    </row>
    <row r="301" spans="2:10" ht="15" customHeight="1" x14ac:dyDescent="0.25">
      <c r="B301" s="293">
        <v>93</v>
      </c>
      <c r="C301" s="294"/>
      <c r="D301" s="293" t="s">
        <v>500</v>
      </c>
      <c r="E301" s="294"/>
      <c r="F301" s="295">
        <v>1076.25</v>
      </c>
      <c r="G301" s="294"/>
      <c r="H301" s="181" t="s">
        <v>416</v>
      </c>
      <c r="I301" s="293" t="s">
        <v>234</v>
      </c>
      <c r="J301" s="294"/>
    </row>
    <row r="302" spans="2:10" ht="15" customHeight="1" x14ac:dyDescent="0.25">
      <c r="B302" s="293">
        <v>94</v>
      </c>
      <c r="C302" s="294"/>
      <c r="D302" s="293" t="s">
        <v>501</v>
      </c>
      <c r="E302" s="294"/>
      <c r="F302" s="295">
        <v>200.6</v>
      </c>
      <c r="G302" s="294"/>
      <c r="H302" s="181" t="s">
        <v>263</v>
      </c>
      <c r="I302" s="293" t="s">
        <v>222</v>
      </c>
      <c r="J302" s="294"/>
    </row>
    <row r="303" spans="2:10" ht="15" customHeight="1" x14ac:dyDescent="0.25">
      <c r="B303" s="293">
        <v>95</v>
      </c>
      <c r="C303" s="294"/>
      <c r="D303" s="293" t="s">
        <v>501</v>
      </c>
      <c r="E303" s="294"/>
      <c r="F303" s="295">
        <v>200.6</v>
      </c>
      <c r="G303" s="294"/>
      <c r="H303" s="181" t="s">
        <v>263</v>
      </c>
      <c r="I303" s="293" t="s">
        <v>264</v>
      </c>
      <c r="J303" s="294"/>
    </row>
    <row r="304" spans="2:10" ht="15" customHeight="1" x14ac:dyDescent="0.25">
      <c r="B304" s="293">
        <v>96</v>
      </c>
      <c r="C304" s="294"/>
      <c r="D304" s="293" t="s">
        <v>501</v>
      </c>
      <c r="E304" s="294"/>
      <c r="F304" s="295">
        <v>200.6</v>
      </c>
      <c r="G304" s="294"/>
      <c r="H304" s="181" t="s">
        <v>263</v>
      </c>
      <c r="I304" s="293" t="s">
        <v>337</v>
      </c>
      <c r="J304" s="294"/>
    </row>
    <row r="305" spans="2:10" ht="15" customHeight="1" x14ac:dyDescent="0.25">
      <c r="B305" s="293">
        <v>97</v>
      </c>
      <c r="C305" s="294"/>
      <c r="D305" s="293" t="s">
        <v>478</v>
      </c>
      <c r="E305" s="294"/>
      <c r="F305" s="295">
        <v>21.07</v>
      </c>
      <c r="G305" s="294"/>
      <c r="H305" s="181" t="s">
        <v>420</v>
      </c>
      <c r="I305" s="293" t="s">
        <v>229</v>
      </c>
      <c r="J305" s="294"/>
    </row>
    <row r="306" spans="2:10" ht="15" customHeight="1" x14ac:dyDescent="0.25">
      <c r="B306" s="293">
        <v>98</v>
      </c>
      <c r="C306" s="294"/>
      <c r="D306" s="293" t="s">
        <v>502</v>
      </c>
      <c r="E306" s="294"/>
      <c r="F306" s="295">
        <v>422.41</v>
      </c>
      <c r="G306" s="294"/>
      <c r="H306" s="181" t="s">
        <v>503</v>
      </c>
      <c r="I306" s="293" t="s">
        <v>364</v>
      </c>
      <c r="J306" s="294"/>
    </row>
    <row r="307" spans="2:10" ht="15" customHeight="1" x14ac:dyDescent="0.25">
      <c r="B307" s="293">
        <v>99</v>
      </c>
      <c r="C307" s="294"/>
      <c r="D307" s="293" t="s">
        <v>504</v>
      </c>
      <c r="E307" s="294"/>
      <c r="F307" s="295">
        <v>270.39999999999998</v>
      </c>
      <c r="G307" s="294"/>
      <c r="H307" s="181" t="s">
        <v>435</v>
      </c>
      <c r="I307" s="293" t="s">
        <v>364</v>
      </c>
      <c r="J307" s="294"/>
    </row>
    <row r="308" spans="2:10" ht="15" customHeight="1" x14ac:dyDescent="0.25">
      <c r="B308" s="293">
        <v>100</v>
      </c>
      <c r="C308" s="294"/>
      <c r="D308" s="293" t="s">
        <v>505</v>
      </c>
      <c r="E308" s="294"/>
      <c r="F308" s="295">
        <v>277.2</v>
      </c>
      <c r="G308" s="294"/>
      <c r="H308" s="181" t="s">
        <v>397</v>
      </c>
      <c r="I308" s="293" t="s">
        <v>282</v>
      </c>
      <c r="J308" s="294"/>
    </row>
    <row r="309" spans="2:10" ht="15" customHeight="1" x14ac:dyDescent="0.25">
      <c r="B309" s="293">
        <v>101</v>
      </c>
      <c r="C309" s="294"/>
      <c r="D309" s="293" t="s">
        <v>506</v>
      </c>
      <c r="E309" s="294"/>
      <c r="F309" s="295">
        <v>277.2</v>
      </c>
      <c r="G309" s="294"/>
      <c r="H309" s="181" t="s">
        <v>397</v>
      </c>
      <c r="I309" s="293" t="s">
        <v>284</v>
      </c>
      <c r="J309" s="294"/>
    </row>
    <row r="310" spans="2:10" ht="15" customHeight="1" x14ac:dyDescent="0.25">
      <c r="B310" s="293">
        <v>102</v>
      </c>
      <c r="C310" s="294"/>
      <c r="D310" s="293" t="s">
        <v>507</v>
      </c>
      <c r="E310" s="294"/>
      <c r="F310" s="295">
        <v>140</v>
      </c>
      <c r="G310" s="294"/>
      <c r="H310" s="181" t="s">
        <v>397</v>
      </c>
      <c r="I310" s="293" t="s">
        <v>300</v>
      </c>
      <c r="J310" s="294"/>
    </row>
    <row r="311" spans="2:10" ht="15" customHeight="1" x14ac:dyDescent="0.25">
      <c r="B311" s="293">
        <v>103</v>
      </c>
      <c r="C311" s="294"/>
      <c r="D311" s="293" t="s">
        <v>478</v>
      </c>
      <c r="E311" s="294"/>
      <c r="F311" s="295">
        <v>21.07</v>
      </c>
      <c r="G311" s="294"/>
      <c r="H311" s="181" t="s">
        <v>424</v>
      </c>
      <c r="I311" s="293" t="s">
        <v>225</v>
      </c>
      <c r="J311" s="294"/>
    </row>
    <row r="312" spans="2:10" ht="15" customHeight="1" x14ac:dyDescent="0.25">
      <c r="B312" s="293">
        <v>104</v>
      </c>
      <c r="C312" s="294"/>
      <c r="D312" s="293" t="s">
        <v>508</v>
      </c>
      <c r="E312" s="294"/>
      <c r="F312" s="295">
        <v>238.95</v>
      </c>
      <c r="G312" s="294"/>
      <c r="H312" s="181" t="s">
        <v>433</v>
      </c>
      <c r="I312" s="293" t="s">
        <v>264</v>
      </c>
      <c r="J312" s="294"/>
    </row>
    <row r="313" spans="2:10" ht="15" customHeight="1" x14ac:dyDescent="0.25">
      <c r="B313" s="293">
        <v>105</v>
      </c>
      <c r="C313" s="294"/>
      <c r="D313" s="293" t="s">
        <v>509</v>
      </c>
      <c r="E313" s="294"/>
      <c r="F313" s="295">
        <v>11.75</v>
      </c>
      <c r="G313" s="294"/>
      <c r="H313" s="181" t="s">
        <v>433</v>
      </c>
      <c r="I313" s="293" t="s">
        <v>360</v>
      </c>
      <c r="J313" s="294"/>
    </row>
    <row r="314" spans="2:10" x14ac:dyDescent="0.25">
      <c r="B314" s="296"/>
      <c r="C314" s="294"/>
      <c r="D314" s="296"/>
      <c r="E314" s="294"/>
      <c r="F314" s="297">
        <v>40094.389999999978</v>
      </c>
      <c r="G314" s="294"/>
      <c r="H314" s="180"/>
      <c r="I314" s="296"/>
      <c r="J314" s="294"/>
    </row>
    <row r="315" spans="2:10" ht="45.6" customHeight="1" x14ac:dyDescent="0.25">
      <c r="B315" s="298" t="s">
        <v>510</v>
      </c>
      <c r="C315" s="299"/>
      <c r="D315" s="299"/>
      <c r="E315" s="299"/>
      <c r="F315" s="299"/>
      <c r="G315" s="299"/>
      <c r="H315" s="299"/>
      <c r="I315" s="299"/>
      <c r="J315" s="299"/>
    </row>
    <row r="316" spans="2:10" ht="15" customHeight="1" x14ac:dyDescent="0.25">
      <c r="B316" s="296" t="s">
        <v>163</v>
      </c>
      <c r="C316" s="294"/>
      <c r="D316" s="296" t="s">
        <v>164</v>
      </c>
      <c r="E316" s="294"/>
      <c r="F316" s="296" t="s">
        <v>165</v>
      </c>
      <c r="G316" s="294"/>
      <c r="H316" s="180" t="s">
        <v>166</v>
      </c>
      <c r="I316" s="296" t="s">
        <v>167</v>
      </c>
      <c r="J316" s="294"/>
    </row>
    <row r="317" spans="2:10" ht="15" customHeight="1" x14ac:dyDescent="0.25">
      <c r="B317" s="293">
        <v>1</v>
      </c>
      <c r="C317" s="294"/>
      <c r="D317" s="293" t="s">
        <v>511</v>
      </c>
      <c r="E317" s="294"/>
      <c r="F317" s="295">
        <v>77.2</v>
      </c>
      <c r="G317" s="294"/>
      <c r="H317" s="181" t="s">
        <v>231</v>
      </c>
      <c r="I317" s="293" t="s">
        <v>232</v>
      </c>
      <c r="J317" s="294"/>
    </row>
    <row r="318" spans="2:10" ht="15" customHeight="1" x14ac:dyDescent="0.25">
      <c r="B318" s="293">
        <v>2</v>
      </c>
      <c r="C318" s="294"/>
      <c r="D318" s="293" t="s">
        <v>512</v>
      </c>
      <c r="E318" s="294"/>
      <c r="F318" s="295">
        <v>150</v>
      </c>
      <c r="G318" s="294"/>
      <c r="H318" s="181" t="s">
        <v>290</v>
      </c>
      <c r="I318" s="293" t="s">
        <v>337</v>
      </c>
      <c r="J318" s="294"/>
    </row>
    <row r="319" spans="2:10" ht="15" customHeight="1" x14ac:dyDescent="0.25">
      <c r="B319" s="293">
        <v>3</v>
      </c>
      <c r="C319" s="294"/>
      <c r="D319" s="293" t="s">
        <v>513</v>
      </c>
      <c r="E319" s="294"/>
      <c r="F319" s="295">
        <v>357</v>
      </c>
      <c r="G319" s="294"/>
      <c r="H319" s="181" t="s">
        <v>169</v>
      </c>
      <c r="I319" s="293" t="s">
        <v>326</v>
      </c>
      <c r="J319" s="294"/>
    </row>
    <row r="320" spans="2:10" ht="15" customHeight="1" x14ac:dyDescent="0.25">
      <c r="B320" s="293">
        <v>4</v>
      </c>
      <c r="C320" s="294"/>
      <c r="D320" s="293" t="s">
        <v>514</v>
      </c>
      <c r="E320" s="294"/>
      <c r="F320" s="295">
        <v>990</v>
      </c>
      <c r="G320" s="294"/>
      <c r="H320" s="181" t="s">
        <v>351</v>
      </c>
      <c r="I320" s="293" t="s">
        <v>364</v>
      </c>
      <c r="J320" s="294"/>
    </row>
    <row r="321" spans="2:10" ht="15" customHeight="1" x14ac:dyDescent="0.25">
      <c r="B321" s="293">
        <v>5</v>
      </c>
      <c r="C321" s="294"/>
      <c r="D321" s="293" t="s">
        <v>515</v>
      </c>
      <c r="E321" s="294"/>
      <c r="F321" s="295">
        <v>35</v>
      </c>
      <c r="G321" s="294"/>
      <c r="H321" s="181" t="s">
        <v>345</v>
      </c>
      <c r="I321" s="293" t="s">
        <v>318</v>
      </c>
      <c r="J321" s="294"/>
    </row>
    <row r="322" spans="2:10" ht="15" customHeight="1" x14ac:dyDescent="0.25">
      <c r="B322" s="293">
        <v>6</v>
      </c>
      <c r="C322" s="294"/>
      <c r="D322" s="293" t="s">
        <v>516</v>
      </c>
      <c r="E322" s="294"/>
      <c r="F322" s="295">
        <v>230</v>
      </c>
      <c r="G322" s="294"/>
      <c r="H322" s="181" t="s">
        <v>359</v>
      </c>
      <c r="I322" s="293" t="s">
        <v>360</v>
      </c>
      <c r="J322" s="294"/>
    </row>
    <row r="323" spans="2:10" ht="15" customHeight="1" x14ac:dyDescent="0.25">
      <c r="B323" s="293">
        <v>7</v>
      </c>
      <c r="C323" s="294"/>
      <c r="D323" s="293" t="s">
        <v>517</v>
      </c>
      <c r="E323" s="294"/>
      <c r="F323" s="295">
        <v>230</v>
      </c>
      <c r="G323" s="294"/>
      <c r="H323" s="181" t="s">
        <v>359</v>
      </c>
      <c r="I323" s="293" t="s">
        <v>361</v>
      </c>
      <c r="J323" s="294"/>
    </row>
    <row r="324" spans="2:10" ht="15" customHeight="1" x14ac:dyDescent="0.25">
      <c r="B324" s="293">
        <v>8</v>
      </c>
      <c r="C324" s="294"/>
      <c r="D324" s="293" t="s">
        <v>518</v>
      </c>
      <c r="E324" s="294"/>
      <c r="F324" s="295">
        <v>243.96</v>
      </c>
      <c r="G324" s="294"/>
      <c r="H324" s="181" t="s">
        <v>359</v>
      </c>
      <c r="I324" s="293" t="s">
        <v>334</v>
      </c>
      <c r="J324" s="294"/>
    </row>
    <row r="325" spans="2:10" ht="15" customHeight="1" x14ac:dyDescent="0.25">
      <c r="B325" s="293">
        <v>9</v>
      </c>
      <c r="C325" s="294"/>
      <c r="D325" s="293" t="s">
        <v>519</v>
      </c>
      <c r="E325" s="294"/>
      <c r="F325" s="295">
        <v>16.29</v>
      </c>
      <c r="G325" s="294"/>
      <c r="H325" s="181" t="s">
        <v>366</v>
      </c>
      <c r="I325" s="293" t="s">
        <v>205</v>
      </c>
      <c r="J325" s="294"/>
    </row>
    <row r="326" spans="2:10" ht="15" customHeight="1" x14ac:dyDescent="0.25">
      <c r="B326" s="293">
        <v>10</v>
      </c>
      <c r="C326" s="294"/>
      <c r="D326" s="293" t="s">
        <v>520</v>
      </c>
      <c r="E326" s="294"/>
      <c r="F326" s="295">
        <v>31</v>
      </c>
      <c r="G326" s="294"/>
      <c r="H326" s="181" t="s">
        <v>388</v>
      </c>
      <c r="I326" s="293" t="s">
        <v>229</v>
      </c>
      <c r="J326" s="294"/>
    </row>
    <row r="327" spans="2:10" ht="15" customHeight="1" x14ac:dyDescent="0.25">
      <c r="B327" s="293">
        <v>11</v>
      </c>
      <c r="C327" s="294"/>
      <c r="D327" s="293" t="s">
        <v>521</v>
      </c>
      <c r="E327" s="294"/>
      <c r="F327" s="295">
        <v>39.25</v>
      </c>
      <c r="G327" s="294"/>
      <c r="H327" s="181" t="s">
        <v>522</v>
      </c>
      <c r="I327" s="293" t="s">
        <v>339</v>
      </c>
      <c r="J327" s="294"/>
    </row>
    <row r="328" spans="2:10" ht="15" customHeight="1" x14ac:dyDescent="0.25">
      <c r="B328" s="293">
        <v>12</v>
      </c>
      <c r="C328" s="294"/>
      <c r="D328" s="293" t="s">
        <v>523</v>
      </c>
      <c r="E328" s="294"/>
      <c r="F328" s="295">
        <v>222</v>
      </c>
      <c r="G328" s="294"/>
      <c r="H328" s="181" t="s">
        <v>187</v>
      </c>
      <c r="I328" s="293" t="s">
        <v>234</v>
      </c>
      <c r="J328" s="294"/>
    </row>
    <row r="329" spans="2:10" ht="15" customHeight="1" x14ac:dyDescent="0.25">
      <c r="B329" s="293">
        <v>13</v>
      </c>
      <c r="C329" s="294"/>
      <c r="D329" s="293" t="s">
        <v>524</v>
      </c>
      <c r="E329" s="294"/>
      <c r="F329" s="295">
        <v>72.040000000000006</v>
      </c>
      <c r="G329" s="294"/>
      <c r="H329" s="181" t="s">
        <v>485</v>
      </c>
      <c r="I329" s="293" t="s">
        <v>234</v>
      </c>
      <c r="J329" s="294"/>
    </row>
    <row r="330" spans="2:10" ht="15" customHeight="1" x14ac:dyDescent="0.25">
      <c r="B330" s="293">
        <v>14</v>
      </c>
      <c r="C330" s="294"/>
      <c r="D330" s="293" t="s">
        <v>525</v>
      </c>
      <c r="E330" s="294"/>
      <c r="F330" s="295">
        <v>87.8</v>
      </c>
      <c r="G330" s="294"/>
      <c r="H330" s="181" t="s">
        <v>485</v>
      </c>
      <c r="I330" s="293" t="s">
        <v>234</v>
      </c>
      <c r="J330" s="294"/>
    </row>
    <row r="331" spans="2:10" ht="15" customHeight="1" x14ac:dyDescent="0.25">
      <c r="B331" s="293">
        <v>15</v>
      </c>
      <c r="C331" s="294"/>
      <c r="D331" s="293" t="s">
        <v>526</v>
      </c>
      <c r="E331" s="294"/>
      <c r="F331" s="295">
        <v>213.42</v>
      </c>
      <c r="G331" s="294"/>
      <c r="H331" s="181" t="s">
        <v>403</v>
      </c>
      <c r="I331" s="293" t="s">
        <v>282</v>
      </c>
      <c r="J331" s="294"/>
    </row>
    <row r="332" spans="2:10" ht="15" customHeight="1" x14ac:dyDescent="0.25">
      <c r="B332" s="293">
        <v>16</v>
      </c>
      <c r="C332" s="294"/>
      <c r="D332" s="293" t="s">
        <v>527</v>
      </c>
      <c r="E332" s="294"/>
      <c r="F332" s="295">
        <v>123.89</v>
      </c>
      <c r="G332" s="294"/>
      <c r="H332" s="181" t="s">
        <v>413</v>
      </c>
      <c r="I332" s="293" t="s">
        <v>229</v>
      </c>
      <c r="J332" s="294"/>
    </row>
    <row r="333" spans="2:10" ht="15" customHeight="1" x14ac:dyDescent="0.25">
      <c r="B333" s="293">
        <v>17</v>
      </c>
      <c r="C333" s="294"/>
      <c r="D333" s="293" t="s">
        <v>528</v>
      </c>
      <c r="E333" s="294"/>
      <c r="F333" s="295">
        <v>39.6</v>
      </c>
      <c r="G333" s="294"/>
      <c r="H333" s="181" t="s">
        <v>416</v>
      </c>
      <c r="I333" s="293" t="s">
        <v>256</v>
      </c>
      <c r="J333" s="294"/>
    </row>
    <row r="334" spans="2:10" ht="15" customHeight="1" x14ac:dyDescent="0.25">
      <c r="B334" s="293">
        <v>18</v>
      </c>
      <c r="C334" s="294"/>
      <c r="D334" s="293" t="s">
        <v>529</v>
      </c>
      <c r="E334" s="294"/>
      <c r="F334" s="295">
        <v>472</v>
      </c>
      <c r="G334" s="294"/>
      <c r="H334" s="181" t="s">
        <v>433</v>
      </c>
      <c r="I334" s="293" t="s">
        <v>234</v>
      </c>
      <c r="J334" s="294"/>
    </row>
    <row r="335" spans="2:10" ht="15" customHeight="1" x14ac:dyDescent="0.25">
      <c r="B335" s="293">
        <v>19</v>
      </c>
      <c r="C335" s="294"/>
      <c r="D335" s="293" t="s">
        <v>530</v>
      </c>
      <c r="E335" s="294"/>
      <c r="F335" s="295">
        <v>295</v>
      </c>
      <c r="G335" s="294"/>
      <c r="H335" s="181" t="s">
        <v>416</v>
      </c>
      <c r="I335" s="293" t="s">
        <v>300</v>
      </c>
      <c r="J335" s="294"/>
    </row>
    <row r="336" spans="2:10" ht="15" customHeight="1" x14ac:dyDescent="0.25">
      <c r="B336" s="293">
        <v>20</v>
      </c>
      <c r="C336" s="294"/>
      <c r="D336" s="293" t="s">
        <v>531</v>
      </c>
      <c r="E336" s="294"/>
      <c r="F336" s="295">
        <v>295</v>
      </c>
      <c r="G336" s="294"/>
      <c r="H336" s="181" t="s">
        <v>416</v>
      </c>
      <c r="I336" s="293" t="s">
        <v>339</v>
      </c>
      <c r="J336" s="294"/>
    </row>
    <row r="337" spans="2:10" ht="15" customHeight="1" x14ac:dyDescent="0.25">
      <c r="B337" s="293">
        <v>21</v>
      </c>
      <c r="C337" s="294"/>
      <c r="D337" s="293" t="s">
        <v>532</v>
      </c>
      <c r="E337" s="294"/>
      <c r="F337" s="295">
        <v>208</v>
      </c>
      <c r="G337" s="294"/>
      <c r="H337" s="181" t="s">
        <v>416</v>
      </c>
      <c r="I337" s="293" t="s">
        <v>234</v>
      </c>
      <c r="J337" s="294"/>
    </row>
    <row r="338" spans="2:10" ht="15" customHeight="1" x14ac:dyDescent="0.25">
      <c r="B338" s="293">
        <v>22</v>
      </c>
      <c r="C338" s="294"/>
      <c r="D338" s="293" t="s">
        <v>533</v>
      </c>
      <c r="E338" s="294"/>
      <c r="F338" s="295">
        <v>58.5</v>
      </c>
      <c r="G338" s="294"/>
      <c r="H338" s="181" t="s">
        <v>416</v>
      </c>
      <c r="I338" s="293" t="s">
        <v>234</v>
      </c>
      <c r="J338" s="294"/>
    </row>
    <row r="339" spans="2:10" ht="15" customHeight="1" x14ac:dyDescent="0.25">
      <c r="B339" s="293">
        <v>23</v>
      </c>
      <c r="C339" s="294"/>
      <c r="D339" s="293" t="s">
        <v>534</v>
      </c>
      <c r="E339" s="294"/>
      <c r="F339" s="295">
        <v>1769.78</v>
      </c>
      <c r="G339" s="294"/>
      <c r="H339" s="181" t="s">
        <v>503</v>
      </c>
      <c r="I339" s="293" t="s">
        <v>364</v>
      </c>
      <c r="J339" s="294"/>
    </row>
    <row r="340" spans="2:10" ht="15" customHeight="1" x14ac:dyDescent="0.25">
      <c r="B340" s="293">
        <v>24</v>
      </c>
      <c r="C340" s="294"/>
      <c r="D340" s="293" t="s">
        <v>535</v>
      </c>
      <c r="E340" s="294"/>
      <c r="F340" s="295">
        <v>248.39</v>
      </c>
      <c r="G340" s="294"/>
      <c r="H340" s="181" t="s">
        <v>435</v>
      </c>
      <c r="I340" s="293" t="s">
        <v>364</v>
      </c>
      <c r="J340" s="294"/>
    </row>
    <row r="341" spans="2:10" ht="15" customHeight="1" x14ac:dyDescent="0.25">
      <c r="B341" s="293">
        <v>25</v>
      </c>
      <c r="C341" s="294"/>
      <c r="D341" s="293" t="s">
        <v>536</v>
      </c>
      <c r="E341" s="294"/>
      <c r="F341" s="295">
        <v>134.74</v>
      </c>
      <c r="G341" s="294"/>
      <c r="H341" s="181" t="s">
        <v>433</v>
      </c>
      <c r="I341" s="293" t="s">
        <v>264</v>
      </c>
      <c r="J341" s="294"/>
    </row>
    <row r="342" spans="2:10" x14ac:dyDescent="0.25">
      <c r="B342" s="296"/>
      <c r="C342" s="294"/>
      <c r="D342" s="296"/>
      <c r="E342" s="294"/>
      <c r="F342" s="297">
        <v>6639.86</v>
      </c>
      <c r="G342" s="294"/>
      <c r="H342" s="180"/>
      <c r="I342" s="296"/>
      <c r="J342" s="294"/>
    </row>
    <row r="343" spans="2:10" ht="45.6" customHeight="1" x14ac:dyDescent="0.25">
      <c r="B343" s="298" t="s">
        <v>537</v>
      </c>
      <c r="C343" s="299"/>
      <c r="D343" s="299"/>
      <c r="E343" s="299"/>
      <c r="F343" s="299"/>
      <c r="G343" s="299"/>
      <c r="H343" s="299"/>
      <c r="I343" s="299"/>
      <c r="J343" s="299"/>
    </row>
    <row r="344" spans="2:10" ht="15" customHeight="1" x14ac:dyDescent="0.25">
      <c r="B344" s="296" t="s">
        <v>163</v>
      </c>
      <c r="C344" s="294"/>
      <c r="D344" s="296" t="s">
        <v>164</v>
      </c>
      <c r="E344" s="294"/>
      <c r="F344" s="296" t="s">
        <v>165</v>
      </c>
      <c r="G344" s="294"/>
      <c r="H344" s="180" t="s">
        <v>166</v>
      </c>
      <c r="I344" s="296" t="s">
        <v>167</v>
      </c>
      <c r="J344" s="294"/>
    </row>
    <row r="345" spans="2:10" ht="15" customHeight="1" x14ac:dyDescent="0.25">
      <c r="B345" s="293">
        <v>1</v>
      </c>
      <c r="C345" s="294"/>
      <c r="D345" s="293" t="s">
        <v>538</v>
      </c>
      <c r="E345" s="294"/>
      <c r="F345" s="295">
        <v>1924</v>
      </c>
      <c r="G345" s="294"/>
      <c r="H345" s="181" t="s">
        <v>198</v>
      </c>
      <c r="I345" s="293" t="s">
        <v>539</v>
      </c>
      <c r="J345" s="294"/>
    </row>
    <row r="346" spans="2:10" ht="15" customHeight="1" x14ac:dyDescent="0.25">
      <c r="B346" s="293">
        <v>2</v>
      </c>
      <c r="C346" s="294"/>
      <c r="D346" s="293" t="s">
        <v>538</v>
      </c>
      <c r="E346" s="294"/>
      <c r="F346" s="295">
        <v>3584</v>
      </c>
      <c r="G346" s="294"/>
      <c r="H346" s="181" t="s">
        <v>249</v>
      </c>
      <c r="I346" s="293" t="s">
        <v>539</v>
      </c>
      <c r="J346" s="294"/>
    </row>
    <row r="347" spans="2:10" ht="15" customHeight="1" x14ac:dyDescent="0.25">
      <c r="B347" s="293">
        <v>3</v>
      </c>
      <c r="C347" s="294"/>
      <c r="D347" s="293" t="s">
        <v>540</v>
      </c>
      <c r="E347" s="294"/>
      <c r="F347" s="295">
        <v>420.2</v>
      </c>
      <c r="G347" s="294"/>
      <c r="H347" s="181" t="s">
        <v>231</v>
      </c>
      <c r="I347" s="293" t="s">
        <v>541</v>
      </c>
      <c r="J347" s="294"/>
    </row>
    <row r="348" spans="2:10" ht="15" customHeight="1" x14ac:dyDescent="0.25">
      <c r="B348" s="293">
        <v>4</v>
      </c>
      <c r="C348" s="294"/>
      <c r="D348" s="293" t="s">
        <v>542</v>
      </c>
      <c r="E348" s="294"/>
      <c r="F348" s="295">
        <v>499.77</v>
      </c>
      <c r="G348" s="294"/>
      <c r="H348" s="181" t="s">
        <v>305</v>
      </c>
      <c r="I348" s="293" t="s">
        <v>541</v>
      </c>
      <c r="J348" s="294"/>
    </row>
    <row r="349" spans="2:10" ht="15" customHeight="1" x14ac:dyDescent="0.25">
      <c r="B349" s="293">
        <v>5</v>
      </c>
      <c r="C349" s="294"/>
      <c r="D349" s="293" t="s">
        <v>538</v>
      </c>
      <c r="E349" s="294"/>
      <c r="F349" s="295">
        <v>3584</v>
      </c>
      <c r="G349" s="294"/>
      <c r="H349" s="181" t="s">
        <v>309</v>
      </c>
      <c r="I349" s="293" t="s">
        <v>539</v>
      </c>
      <c r="J349" s="294"/>
    </row>
    <row r="350" spans="2:10" ht="15" customHeight="1" x14ac:dyDescent="0.25">
      <c r="B350" s="293">
        <v>6</v>
      </c>
      <c r="C350" s="294"/>
      <c r="D350" s="293" t="s">
        <v>540</v>
      </c>
      <c r="E350" s="294"/>
      <c r="F350" s="295">
        <v>463.5</v>
      </c>
      <c r="G350" s="294"/>
      <c r="H350" s="181" t="s">
        <v>345</v>
      </c>
      <c r="I350" s="293" t="s">
        <v>541</v>
      </c>
      <c r="J350" s="294"/>
    </row>
    <row r="351" spans="2:10" ht="15" customHeight="1" x14ac:dyDescent="0.25">
      <c r="B351" s="293">
        <v>7</v>
      </c>
      <c r="C351" s="294"/>
      <c r="D351" s="293" t="s">
        <v>538</v>
      </c>
      <c r="E351" s="294"/>
      <c r="F351" s="295">
        <v>3584</v>
      </c>
      <c r="G351" s="294"/>
      <c r="H351" s="181" t="s">
        <v>354</v>
      </c>
      <c r="I351" s="293" t="s">
        <v>539</v>
      </c>
      <c r="J351" s="294"/>
    </row>
    <row r="352" spans="2:10" ht="15" customHeight="1" x14ac:dyDescent="0.25">
      <c r="B352" s="293">
        <v>8</v>
      </c>
      <c r="C352" s="294"/>
      <c r="D352" s="293" t="s">
        <v>543</v>
      </c>
      <c r="E352" s="294"/>
      <c r="F352" s="295">
        <v>536.79</v>
      </c>
      <c r="G352" s="294"/>
      <c r="H352" s="181" t="s">
        <v>544</v>
      </c>
      <c r="I352" s="293" t="s">
        <v>541</v>
      </c>
      <c r="J352" s="294"/>
    </row>
    <row r="353" spans="2:10" ht="15" customHeight="1" x14ac:dyDescent="0.25">
      <c r="B353" s="293">
        <v>9</v>
      </c>
      <c r="C353" s="294"/>
      <c r="D353" s="293" t="s">
        <v>538</v>
      </c>
      <c r="E353" s="294"/>
      <c r="F353" s="295">
        <v>3583.99</v>
      </c>
      <c r="G353" s="294"/>
      <c r="H353" s="181" t="s">
        <v>178</v>
      </c>
      <c r="I353" s="293" t="s">
        <v>539</v>
      </c>
      <c r="J353" s="294"/>
    </row>
    <row r="354" spans="2:10" ht="15" customHeight="1" x14ac:dyDescent="0.25">
      <c r="B354" s="293">
        <v>10</v>
      </c>
      <c r="C354" s="294"/>
      <c r="D354" s="293" t="s">
        <v>545</v>
      </c>
      <c r="E354" s="294"/>
      <c r="F354" s="295">
        <v>635.92999999999995</v>
      </c>
      <c r="G354" s="294"/>
      <c r="H354" s="181" t="s">
        <v>492</v>
      </c>
      <c r="I354" s="293" t="s">
        <v>541</v>
      </c>
      <c r="J354" s="294"/>
    </row>
    <row r="355" spans="2:10" ht="15" customHeight="1" x14ac:dyDescent="0.25">
      <c r="B355" s="293">
        <v>11</v>
      </c>
      <c r="C355" s="294"/>
      <c r="D355" s="293" t="s">
        <v>538</v>
      </c>
      <c r="E355" s="294"/>
      <c r="F355" s="295">
        <v>3584</v>
      </c>
      <c r="G355" s="294"/>
      <c r="H355" s="181" t="s">
        <v>546</v>
      </c>
      <c r="I355" s="293" t="s">
        <v>539</v>
      </c>
      <c r="J355" s="294"/>
    </row>
    <row r="356" spans="2:10" ht="15" customHeight="1" x14ac:dyDescent="0.25">
      <c r="B356" s="293">
        <v>12</v>
      </c>
      <c r="C356" s="294"/>
      <c r="D356" s="293" t="s">
        <v>547</v>
      </c>
      <c r="E356" s="294"/>
      <c r="F356" s="295">
        <v>488.42</v>
      </c>
      <c r="G356" s="294"/>
      <c r="H356" s="181" t="s">
        <v>548</v>
      </c>
      <c r="I356" s="293" t="s">
        <v>541</v>
      </c>
      <c r="J356" s="294"/>
    </row>
    <row r="357" spans="2:10" ht="15" customHeight="1" x14ac:dyDescent="0.25">
      <c r="B357" s="293">
        <v>13</v>
      </c>
      <c r="C357" s="294"/>
      <c r="D357" s="293" t="s">
        <v>538</v>
      </c>
      <c r="E357" s="294"/>
      <c r="F357" s="295">
        <v>3584</v>
      </c>
      <c r="G357" s="294"/>
      <c r="H357" s="181" t="s">
        <v>549</v>
      </c>
      <c r="I357" s="293" t="s">
        <v>539</v>
      </c>
      <c r="J357" s="294"/>
    </row>
    <row r="358" spans="2:10" x14ac:dyDescent="0.25">
      <c r="B358" s="296"/>
      <c r="C358" s="294"/>
      <c r="D358" s="296"/>
      <c r="E358" s="294"/>
      <c r="F358" s="297">
        <v>26472.6</v>
      </c>
      <c r="G358" s="294"/>
      <c r="H358" s="180"/>
      <c r="I358" s="296"/>
      <c r="J358" s="294"/>
    </row>
    <row r="359" spans="2:10" ht="45.6" customHeight="1" x14ac:dyDescent="0.25">
      <c r="B359" s="298" t="s">
        <v>550</v>
      </c>
      <c r="C359" s="299"/>
      <c r="D359" s="299"/>
      <c r="E359" s="299"/>
      <c r="F359" s="299"/>
      <c r="G359" s="299"/>
      <c r="H359" s="299"/>
      <c r="I359" s="299"/>
      <c r="J359" s="299"/>
    </row>
    <row r="360" spans="2:10" ht="15" customHeight="1" x14ac:dyDescent="0.25">
      <c r="B360" s="296" t="s">
        <v>163</v>
      </c>
      <c r="C360" s="294"/>
      <c r="D360" s="296" t="s">
        <v>164</v>
      </c>
      <c r="E360" s="294"/>
      <c r="F360" s="296" t="s">
        <v>165</v>
      </c>
      <c r="G360" s="294"/>
      <c r="H360" s="180" t="s">
        <v>166</v>
      </c>
      <c r="I360" s="296" t="s">
        <v>167</v>
      </c>
      <c r="J360" s="294"/>
    </row>
    <row r="361" spans="2:10" ht="15" customHeight="1" x14ac:dyDescent="0.25">
      <c r="B361" s="293">
        <v>1</v>
      </c>
      <c r="C361" s="294"/>
      <c r="D361" s="293" t="s">
        <v>551</v>
      </c>
      <c r="E361" s="294"/>
      <c r="F361" s="295">
        <v>720</v>
      </c>
      <c r="G361" s="294"/>
      <c r="H361" s="181" t="s">
        <v>259</v>
      </c>
      <c r="I361" s="293" t="s">
        <v>552</v>
      </c>
      <c r="J361" s="294"/>
    </row>
    <row r="362" spans="2:10" ht="15" customHeight="1" x14ac:dyDescent="0.25">
      <c r="B362" s="293">
        <v>2</v>
      </c>
      <c r="C362" s="294"/>
      <c r="D362" s="293" t="s">
        <v>551</v>
      </c>
      <c r="E362" s="294"/>
      <c r="F362" s="295">
        <v>630</v>
      </c>
      <c r="G362" s="294"/>
      <c r="H362" s="181" t="s">
        <v>393</v>
      </c>
      <c r="I362" s="293" t="s">
        <v>553</v>
      </c>
      <c r="J362" s="294"/>
    </row>
    <row r="363" spans="2:10" ht="15" customHeight="1" x14ac:dyDescent="0.25">
      <c r="B363" s="293">
        <v>3</v>
      </c>
      <c r="C363" s="294"/>
      <c r="D363" s="293" t="s">
        <v>551</v>
      </c>
      <c r="E363" s="294"/>
      <c r="F363" s="295">
        <v>540</v>
      </c>
      <c r="G363" s="294"/>
      <c r="H363" s="181" t="s">
        <v>554</v>
      </c>
      <c r="I363" s="293" t="s">
        <v>555</v>
      </c>
      <c r="J363" s="294"/>
    </row>
    <row r="364" spans="2:10" ht="15" customHeight="1" x14ac:dyDescent="0.25">
      <c r="B364" s="293">
        <v>4</v>
      </c>
      <c r="C364" s="294"/>
      <c r="D364" s="293" t="s">
        <v>551</v>
      </c>
      <c r="E364" s="294"/>
      <c r="F364" s="295">
        <v>900</v>
      </c>
      <c r="G364" s="294"/>
      <c r="H364" s="181" t="s">
        <v>556</v>
      </c>
      <c r="I364" s="293" t="s">
        <v>557</v>
      </c>
      <c r="J364" s="294"/>
    </row>
    <row r="365" spans="2:10" x14ac:dyDescent="0.25">
      <c r="B365" s="296"/>
      <c r="C365" s="294"/>
      <c r="D365" s="296"/>
      <c r="E365" s="294"/>
      <c r="F365" s="297">
        <v>2790</v>
      </c>
      <c r="G365" s="294"/>
      <c r="H365" s="180"/>
      <c r="I365" s="296"/>
      <c r="J365" s="294"/>
    </row>
    <row r="366" spans="2:10" ht="45.6" customHeight="1" x14ac:dyDescent="0.25">
      <c r="B366" s="298" t="s">
        <v>558</v>
      </c>
      <c r="C366" s="299"/>
      <c r="D366" s="299"/>
      <c r="E366" s="299"/>
      <c r="F366" s="299"/>
      <c r="G366" s="299"/>
      <c r="H366" s="299"/>
      <c r="I366" s="299"/>
      <c r="J366" s="299"/>
    </row>
    <row r="367" spans="2:10" ht="15" customHeight="1" x14ac:dyDescent="0.25">
      <c r="B367" s="296" t="s">
        <v>163</v>
      </c>
      <c r="C367" s="294"/>
      <c r="D367" s="296" t="s">
        <v>164</v>
      </c>
      <c r="E367" s="294"/>
      <c r="F367" s="296" t="s">
        <v>165</v>
      </c>
      <c r="G367" s="294"/>
      <c r="H367" s="180" t="s">
        <v>166</v>
      </c>
      <c r="I367" s="296" t="s">
        <v>167</v>
      </c>
      <c r="J367" s="294"/>
    </row>
    <row r="368" spans="2:10" ht="15" customHeight="1" x14ac:dyDescent="0.25">
      <c r="B368" s="293">
        <v>1</v>
      </c>
      <c r="C368" s="294"/>
      <c r="D368" s="293" t="s">
        <v>559</v>
      </c>
      <c r="E368" s="294"/>
      <c r="F368" s="295">
        <v>46566</v>
      </c>
      <c r="G368" s="294"/>
      <c r="H368" s="181" t="s">
        <v>305</v>
      </c>
      <c r="I368" s="293" t="s">
        <v>560</v>
      </c>
      <c r="J368" s="294"/>
    </row>
    <row r="369" spans="2:10" ht="15" customHeight="1" x14ac:dyDescent="0.25">
      <c r="B369" s="293">
        <v>2</v>
      </c>
      <c r="C369" s="294"/>
      <c r="D369" s="293" t="s">
        <v>561</v>
      </c>
      <c r="E369" s="294"/>
      <c r="F369" s="295">
        <v>1024.6500000000001</v>
      </c>
      <c r="G369" s="294"/>
      <c r="H369" s="181" t="s">
        <v>562</v>
      </c>
      <c r="I369" s="293" t="s">
        <v>563</v>
      </c>
      <c r="J369" s="294"/>
    </row>
    <row r="370" spans="2:10" ht="15" customHeight="1" x14ac:dyDescent="0.25">
      <c r="B370" s="293">
        <v>3</v>
      </c>
      <c r="C370" s="294"/>
      <c r="D370" s="293" t="s">
        <v>564</v>
      </c>
      <c r="E370" s="294"/>
      <c r="F370" s="295">
        <v>111.65</v>
      </c>
      <c r="G370" s="294"/>
      <c r="H370" s="181" t="s">
        <v>286</v>
      </c>
      <c r="I370" s="293" t="s">
        <v>565</v>
      </c>
      <c r="J370" s="294"/>
    </row>
    <row r="371" spans="2:10" ht="15" customHeight="1" x14ac:dyDescent="0.25">
      <c r="B371" s="293">
        <v>4</v>
      </c>
      <c r="C371" s="294"/>
      <c r="D371" s="293" t="s">
        <v>566</v>
      </c>
      <c r="E371" s="294"/>
      <c r="F371" s="295">
        <v>80</v>
      </c>
      <c r="G371" s="294"/>
      <c r="H371" s="181" t="s">
        <v>567</v>
      </c>
      <c r="I371" s="293" t="s">
        <v>568</v>
      </c>
      <c r="J371" s="294"/>
    </row>
    <row r="372" spans="2:10" ht="15" customHeight="1" x14ac:dyDescent="0.25">
      <c r="B372" s="293">
        <v>5</v>
      </c>
      <c r="C372" s="294"/>
      <c r="D372" s="293" t="s">
        <v>569</v>
      </c>
      <c r="E372" s="294"/>
      <c r="F372" s="295">
        <v>50</v>
      </c>
      <c r="G372" s="294"/>
      <c r="H372" s="181" t="s">
        <v>570</v>
      </c>
      <c r="I372" s="293" t="s">
        <v>571</v>
      </c>
      <c r="J372" s="294"/>
    </row>
    <row r="373" spans="2:10" ht="15" customHeight="1" x14ac:dyDescent="0.25">
      <c r="B373" s="293">
        <v>6</v>
      </c>
      <c r="C373" s="294"/>
      <c r="D373" s="293" t="s">
        <v>572</v>
      </c>
      <c r="E373" s="294"/>
      <c r="F373" s="295">
        <v>100</v>
      </c>
      <c r="G373" s="294"/>
      <c r="H373" s="181" t="s">
        <v>279</v>
      </c>
      <c r="I373" s="293" t="s">
        <v>573</v>
      </c>
      <c r="J373" s="294"/>
    </row>
    <row r="374" spans="2:10" ht="15" customHeight="1" x14ac:dyDescent="0.25">
      <c r="B374" s="293">
        <v>7</v>
      </c>
      <c r="C374" s="294"/>
      <c r="D374" s="293" t="s">
        <v>574</v>
      </c>
      <c r="E374" s="294"/>
      <c r="F374" s="295">
        <v>50</v>
      </c>
      <c r="G374" s="294"/>
      <c r="H374" s="181" t="s">
        <v>169</v>
      </c>
      <c r="I374" s="293" t="s">
        <v>571</v>
      </c>
      <c r="J374" s="294"/>
    </row>
    <row r="375" spans="2:10" ht="15" customHeight="1" x14ac:dyDescent="0.25">
      <c r="B375" s="293">
        <v>8</v>
      </c>
      <c r="C375" s="294"/>
      <c r="D375" s="293" t="s">
        <v>575</v>
      </c>
      <c r="E375" s="294"/>
      <c r="F375" s="295">
        <v>50</v>
      </c>
      <c r="G375" s="294"/>
      <c r="H375" s="181" t="s">
        <v>333</v>
      </c>
      <c r="I375" s="293" t="s">
        <v>571</v>
      </c>
      <c r="J375" s="294"/>
    </row>
    <row r="376" spans="2:10" ht="15" customHeight="1" x14ac:dyDescent="0.25">
      <c r="B376" s="293">
        <v>9</v>
      </c>
      <c r="C376" s="294"/>
      <c r="D376" s="293" t="s">
        <v>576</v>
      </c>
      <c r="E376" s="294"/>
      <c r="F376" s="295">
        <v>190.1</v>
      </c>
      <c r="G376" s="294"/>
      <c r="H376" s="181" t="s">
        <v>351</v>
      </c>
      <c r="I376" s="293" t="s">
        <v>577</v>
      </c>
      <c r="J376" s="294"/>
    </row>
    <row r="377" spans="2:10" ht="15" customHeight="1" x14ac:dyDescent="0.25">
      <c r="B377" s="293">
        <v>10</v>
      </c>
      <c r="C377" s="294"/>
      <c r="D377" s="293" t="s">
        <v>578</v>
      </c>
      <c r="E377" s="294"/>
      <c r="F377" s="295">
        <v>47</v>
      </c>
      <c r="G377" s="294"/>
      <c r="H377" s="181" t="s">
        <v>356</v>
      </c>
      <c r="I377" s="293" t="s">
        <v>334</v>
      </c>
      <c r="J377" s="294"/>
    </row>
    <row r="378" spans="2:10" ht="15" customHeight="1" x14ac:dyDescent="0.25">
      <c r="B378" s="293">
        <v>11</v>
      </c>
      <c r="C378" s="294"/>
      <c r="D378" s="293" t="s">
        <v>579</v>
      </c>
      <c r="E378" s="294"/>
      <c r="F378" s="295">
        <v>476.14</v>
      </c>
      <c r="G378" s="294"/>
      <c r="H378" s="181" t="s">
        <v>366</v>
      </c>
      <c r="I378" s="293" t="s">
        <v>580</v>
      </c>
      <c r="J378" s="294"/>
    </row>
    <row r="379" spans="2:10" ht="15" customHeight="1" x14ac:dyDescent="0.25">
      <c r="B379" s="293">
        <v>12</v>
      </c>
      <c r="C379" s="294"/>
      <c r="D379" s="293" t="s">
        <v>581</v>
      </c>
      <c r="E379" s="294"/>
      <c r="F379" s="295">
        <v>50</v>
      </c>
      <c r="G379" s="294"/>
      <c r="H379" s="181" t="s">
        <v>366</v>
      </c>
      <c r="I379" s="293" t="s">
        <v>571</v>
      </c>
      <c r="J379" s="294"/>
    </row>
    <row r="380" spans="2:10" ht="15" customHeight="1" x14ac:dyDescent="0.25">
      <c r="B380" s="293">
        <v>13</v>
      </c>
      <c r="C380" s="294"/>
      <c r="D380" s="293" t="s">
        <v>582</v>
      </c>
      <c r="E380" s="294"/>
      <c r="F380" s="295">
        <v>50</v>
      </c>
      <c r="G380" s="294"/>
      <c r="H380" s="181" t="s">
        <v>366</v>
      </c>
      <c r="I380" s="293" t="s">
        <v>571</v>
      </c>
      <c r="J380" s="294"/>
    </row>
    <row r="381" spans="2:10" ht="15" customHeight="1" x14ac:dyDescent="0.25">
      <c r="B381" s="293">
        <v>14</v>
      </c>
      <c r="C381" s="294"/>
      <c r="D381" s="293" t="s">
        <v>583</v>
      </c>
      <c r="E381" s="294"/>
      <c r="F381" s="295">
        <v>70</v>
      </c>
      <c r="G381" s="294"/>
      <c r="H381" s="181" t="s">
        <v>399</v>
      </c>
      <c r="I381" s="293" t="s">
        <v>568</v>
      </c>
      <c r="J381" s="294"/>
    </row>
    <row r="382" spans="2:10" ht="15" customHeight="1" x14ac:dyDescent="0.25">
      <c r="B382" s="293">
        <v>15</v>
      </c>
      <c r="C382" s="294"/>
      <c r="D382" s="293" t="s">
        <v>584</v>
      </c>
      <c r="E382" s="294"/>
      <c r="F382" s="295">
        <v>500</v>
      </c>
      <c r="G382" s="294"/>
      <c r="H382" s="181" t="s">
        <v>585</v>
      </c>
      <c r="I382" s="293" t="s">
        <v>586</v>
      </c>
      <c r="J382" s="294"/>
    </row>
    <row r="383" spans="2:10" ht="15" customHeight="1" x14ac:dyDescent="0.25">
      <c r="B383" s="293">
        <v>16</v>
      </c>
      <c r="C383" s="294"/>
      <c r="D383" s="293" t="s">
        <v>561</v>
      </c>
      <c r="E383" s="294"/>
      <c r="F383" s="295">
        <v>964.29</v>
      </c>
      <c r="G383" s="294"/>
      <c r="H383" s="181" t="s">
        <v>407</v>
      </c>
      <c r="I383" s="293" t="s">
        <v>563</v>
      </c>
      <c r="J383" s="294"/>
    </row>
    <row r="384" spans="2:10" ht="15" customHeight="1" x14ac:dyDescent="0.25">
      <c r="B384" s="293">
        <v>17</v>
      </c>
      <c r="C384" s="294"/>
      <c r="D384" s="293" t="s">
        <v>561</v>
      </c>
      <c r="E384" s="294"/>
      <c r="F384" s="295">
        <v>183.84</v>
      </c>
      <c r="G384" s="294"/>
      <c r="H384" s="181" t="s">
        <v>587</v>
      </c>
      <c r="I384" s="293" t="s">
        <v>563</v>
      </c>
      <c r="J384" s="294"/>
    </row>
    <row r="385" spans="2:10" ht="15" customHeight="1" x14ac:dyDescent="0.25">
      <c r="B385" s="293">
        <v>18</v>
      </c>
      <c r="C385" s="294"/>
      <c r="D385" s="293" t="s">
        <v>588</v>
      </c>
      <c r="E385" s="294"/>
      <c r="F385" s="295">
        <v>200</v>
      </c>
      <c r="G385" s="294"/>
      <c r="H385" s="181" t="s">
        <v>589</v>
      </c>
      <c r="I385" s="293" t="s">
        <v>590</v>
      </c>
      <c r="J385" s="294"/>
    </row>
    <row r="386" spans="2:10" ht="15" customHeight="1" x14ac:dyDescent="0.25">
      <c r="B386" s="293">
        <v>19</v>
      </c>
      <c r="C386" s="294"/>
      <c r="D386" s="293" t="s">
        <v>591</v>
      </c>
      <c r="E386" s="294"/>
      <c r="F386" s="295">
        <v>50</v>
      </c>
      <c r="G386" s="294"/>
      <c r="H386" s="181" t="s">
        <v>413</v>
      </c>
      <c r="I386" s="293" t="s">
        <v>571</v>
      </c>
      <c r="J386" s="294"/>
    </row>
    <row r="387" spans="2:10" ht="15" customHeight="1" x14ac:dyDescent="0.25">
      <c r="B387" s="293">
        <v>20</v>
      </c>
      <c r="C387" s="294"/>
      <c r="D387" s="293" t="s">
        <v>592</v>
      </c>
      <c r="E387" s="294"/>
      <c r="F387" s="295">
        <v>50</v>
      </c>
      <c r="G387" s="294"/>
      <c r="H387" s="181" t="s">
        <v>192</v>
      </c>
      <c r="I387" s="293" t="s">
        <v>571</v>
      </c>
      <c r="J387" s="294"/>
    </row>
    <row r="388" spans="2:10" ht="15" customHeight="1" x14ac:dyDescent="0.25">
      <c r="B388" s="293">
        <v>21</v>
      </c>
      <c r="C388" s="294"/>
      <c r="D388" s="293" t="s">
        <v>593</v>
      </c>
      <c r="E388" s="294"/>
      <c r="F388" s="295">
        <v>50</v>
      </c>
      <c r="G388" s="294"/>
      <c r="H388" s="181" t="s">
        <v>422</v>
      </c>
      <c r="I388" s="293" t="s">
        <v>571</v>
      </c>
      <c r="J388" s="294"/>
    </row>
    <row r="389" spans="2:10" ht="15" customHeight="1" x14ac:dyDescent="0.25">
      <c r="B389" s="293">
        <v>22</v>
      </c>
      <c r="C389" s="294"/>
      <c r="D389" s="293" t="s">
        <v>564</v>
      </c>
      <c r="E389" s="294"/>
      <c r="F389" s="295">
        <v>203.14</v>
      </c>
      <c r="G389" s="294"/>
      <c r="H389" s="181" t="s">
        <v>594</v>
      </c>
      <c r="I389" s="293" t="s">
        <v>565</v>
      </c>
      <c r="J389" s="294"/>
    </row>
    <row r="390" spans="2:10" ht="15" customHeight="1" x14ac:dyDescent="0.25">
      <c r="B390" s="293">
        <v>23</v>
      </c>
      <c r="C390" s="294"/>
      <c r="D390" s="293" t="s">
        <v>595</v>
      </c>
      <c r="E390" s="294"/>
      <c r="F390" s="295">
        <v>401.94</v>
      </c>
      <c r="G390" s="294"/>
      <c r="H390" s="181" t="s">
        <v>435</v>
      </c>
      <c r="I390" s="293" t="s">
        <v>565</v>
      </c>
      <c r="J390" s="294"/>
    </row>
    <row r="391" spans="2:10" ht="15" customHeight="1" x14ac:dyDescent="0.25">
      <c r="B391" s="293">
        <v>24</v>
      </c>
      <c r="C391" s="294"/>
      <c r="D391" s="293" t="s">
        <v>576</v>
      </c>
      <c r="E391" s="294"/>
      <c r="F391" s="295">
        <v>-190.1</v>
      </c>
      <c r="G391" s="294"/>
      <c r="H391" s="181" t="s">
        <v>596</v>
      </c>
      <c r="I391" s="293" t="s">
        <v>577</v>
      </c>
      <c r="J391" s="294"/>
    </row>
    <row r="392" spans="2:10" x14ac:dyDescent="0.25">
      <c r="B392" s="296"/>
      <c r="C392" s="294"/>
      <c r="D392" s="296"/>
      <c r="E392" s="294"/>
      <c r="F392" s="297">
        <v>51328.65</v>
      </c>
      <c r="G392" s="294"/>
      <c r="H392" s="180"/>
      <c r="I392" s="296"/>
      <c r="J392" s="294"/>
    </row>
    <row r="393" spans="2:10" ht="45.6" customHeight="1" x14ac:dyDescent="0.25">
      <c r="B393" s="298" t="s">
        <v>597</v>
      </c>
      <c r="C393" s="299"/>
      <c r="D393" s="299"/>
      <c r="E393" s="299"/>
      <c r="F393" s="299"/>
      <c r="G393" s="299"/>
      <c r="H393" s="299"/>
      <c r="I393" s="299"/>
      <c r="J393" s="299"/>
    </row>
    <row r="394" spans="2:10" ht="15" customHeight="1" x14ac:dyDescent="0.25">
      <c r="B394" s="296" t="s">
        <v>163</v>
      </c>
      <c r="C394" s="294"/>
      <c r="D394" s="296" t="s">
        <v>164</v>
      </c>
      <c r="E394" s="294"/>
      <c r="F394" s="296" t="s">
        <v>165</v>
      </c>
      <c r="G394" s="294"/>
      <c r="H394" s="180" t="s">
        <v>166</v>
      </c>
      <c r="I394" s="296" t="s">
        <v>167</v>
      </c>
      <c r="J394" s="294"/>
    </row>
    <row r="395" spans="2:10" ht="15" customHeight="1" x14ac:dyDescent="0.25">
      <c r="B395" s="293">
        <v>1</v>
      </c>
      <c r="C395" s="294"/>
      <c r="D395" s="293" t="s">
        <v>598</v>
      </c>
      <c r="E395" s="294"/>
      <c r="F395" s="295">
        <v>750</v>
      </c>
      <c r="G395" s="294"/>
      <c r="H395" s="181" t="s">
        <v>328</v>
      </c>
      <c r="I395" s="293" t="s">
        <v>599</v>
      </c>
      <c r="J395" s="294"/>
    </row>
    <row r="396" spans="2:10" ht="15" customHeight="1" x14ac:dyDescent="0.25">
      <c r="B396" s="293">
        <v>2</v>
      </c>
      <c r="C396" s="294"/>
      <c r="D396" s="293" t="s">
        <v>600</v>
      </c>
      <c r="E396" s="294"/>
      <c r="F396" s="295">
        <v>246</v>
      </c>
      <c r="G396" s="294"/>
      <c r="H396" s="181" t="s">
        <v>351</v>
      </c>
      <c r="I396" s="293" t="s">
        <v>601</v>
      </c>
      <c r="J396" s="294"/>
    </row>
    <row r="397" spans="2:10" ht="15" customHeight="1" x14ac:dyDescent="0.25">
      <c r="B397" s="293">
        <v>3</v>
      </c>
      <c r="C397" s="294"/>
      <c r="D397" s="293" t="s">
        <v>602</v>
      </c>
      <c r="E397" s="294"/>
      <c r="F397" s="295">
        <v>246</v>
      </c>
      <c r="G397" s="294"/>
      <c r="H397" s="181" t="s">
        <v>351</v>
      </c>
      <c r="I397" s="293" t="s">
        <v>601</v>
      </c>
      <c r="J397" s="294"/>
    </row>
    <row r="398" spans="2:10" ht="15" customHeight="1" x14ac:dyDescent="0.25">
      <c r="B398" s="293">
        <v>4</v>
      </c>
      <c r="C398" s="294"/>
      <c r="D398" s="293" t="s">
        <v>603</v>
      </c>
      <c r="E398" s="294"/>
      <c r="F398" s="295">
        <v>246</v>
      </c>
      <c r="G398" s="294"/>
      <c r="H398" s="181" t="s">
        <v>351</v>
      </c>
      <c r="I398" s="293" t="s">
        <v>601</v>
      </c>
      <c r="J398" s="294"/>
    </row>
    <row r="399" spans="2:10" ht="15" customHeight="1" x14ac:dyDescent="0.25">
      <c r="B399" s="293">
        <v>5</v>
      </c>
      <c r="C399" s="294"/>
      <c r="D399" s="293" t="s">
        <v>604</v>
      </c>
      <c r="E399" s="294"/>
      <c r="F399" s="295">
        <v>195</v>
      </c>
      <c r="G399" s="294"/>
      <c r="H399" s="181" t="s">
        <v>388</v>
      </c>
      <c r="I399" s="293" t="s">
        <v>573</v>
      </c>
      <c r="J399" s="294"/>
    </row>
    <row r="400" spans="2:10" x14ac:dyDescent="0.25">
      <c r="B400" s="296"/>
      <c r="C400" s="294"/>
      <c r="D400" s="296"/>
      <c r="E400" s="294"/>
      <c r="F400" s="297">
        <v>1683</v>
      </c>
      <c r="G400" s="294"/>
      <c r="H400" s="180"/>
      <c r="I400" s="296"/>
      <c r="J400" s="294"/>
    </row>
    <row r="401" spans="2:10" ht="45.6" customHeight="1" x14ac:dyDescent="0.25">
      <c r="B401" s="298" t="s">
        <v>605</v>
      </c>
      <c r="C401" s="299"/>
      <c r="D401" s="299"/>
      <c r="E401" s="299"/>
      <c r="F401" s="299"/>
      <c r="G401" s="299"/>
      <c r="H401" s="299"/>
      <c r="I401" s="299"/>
      <c r="J401" s="299"/>
    </row>
    <row r="402" spans="2:10" ht="15" customHeight="1" x14ac:dyDescent="0.25">
      <c r="B402" s="296" t="s">
        <v>163</v>
      </c>
      <c r="C402" s="294"/>
      <c r="D402" s="296" t="s">
        <v>164</v>
      </c>
      <c r="E402" s="294"/>
      <c r="F402" s="296" t="s">
        <v>165</v>
      </c>
      <c r="G402" s="294"/>
      <c r="H402" s="180" t="s">
        <v>166</v>
      </c>
      <c r="I402" s="296" t="s">
        <v>167</v>
      </c>
      <c r="J402" s="294"/>
    </row>
    <row r="403" spans="2:10" ht="15" customHeight="1" x14ac:dyDescent="0.25">
      <c r="B403" s="314">
        <v>1</v>
      </c>
      <c r="C403" s="315"/>
      <c r="D403" s="314" t="s">
        <v>1155</v>
      </c>
      <c r="E403" s="315"/>
      <c r="F403" s="316">
        <v>51</v>
      </c>
      <c r="G403" s="315"/>
      <c r="H403" s="317" t="s">
        <v>198</v>
      </c>
      <c r="I403" s="314" t="s">
        <v>606</v>
      </c>
      <c r="J403" s="315"/>
    </row>
    <row r="404" spans="2:10" ht="15" customHeight="1" x14ac:dyDescent="0.25">
      <c r="B404" s="314">
        <v>2</v>
      </c>
      <c r="C404" s="315"/>
      <c r="D404" s="314" t="s">
        <v>1156</v>
      </c>
      <c r="E404" s="315"/>
      <c r="F404" s="316">
        <v>142</v>
      </c>
      <c r="G404" s="315"/>
      <c r="H404" s="317" t="s">
        <v>198</v>
      </c>
      <c r="I404" s="314" t="s">
        <v>607</v>
      </c>
      <c r="J404" s="315"/>
    </row>
    <row r="405" spans="2:10" ht="15" customHeight="1" x14ac:dyDescent="0.25">
      <c r="B405" s="314">
        <v>3</v>
      </c>
      <c r="C405" s="315"/>
      <c r="D405" s="314" t="s">
        <v>1157</v>
      </c>
      <c r="E405" s="315"/>
      <c r="F405" s="316">
        <v>29.8</v>
      </c>
      <c r="G405" s="315"/>
      <c r="H405" s="317" t="s">
        <v>209</v>
      </c>
      <c r="I405" s="314" t="s">
        <v>608</v>
      </c>
      <c r="J405" s="315"/>
    </row>
    <row r="406" spans="2:10" ht="15" customHeight="1" x14ac:dyDescent="0.25">
      <c r="B406" s="314">
        <v>4</v>
      </c>
      <c r="C406" s="315"/>
      <c r="D406" s="314" t="s">
        <v>1157</v>
      </c>
      <c r="E406" s="315"/>
      <c r="F406" s="316">
        <v>276.5</v>
      </c>
      <c r="G406" s="315"/>
      <c r="H406" s="317" t="s">
        <v>198</v>
      </c>
      <c r="I406" s="314" t="s">
        <v>609</v>
      </c>
      <c r="J406" s="315"/>
    </row>
    <row r="407" spans="2:10" ht="15" customHeight="1" x14ac:dyDescent="0.25">
      <c r="B407" s="314">
        <v>5</v>
      </c>
      <c r="C407" s="315"/>
      <c r="D407" s="314" t="s">
        <v>1158</v>
      </c>
      <c r="E407" s="315"/>
      <c r="F407" s="316">
        <v>4186.7</v>
      </c>
      <c r="G407" s="315"/>
      <c r="H407" s="317" t="s">
        <v>183</v>
      </c>
      <c r="I407" s="314" t="s">
        <v>610</v>
      </c>
      <c r="J407" s="315"/>
    </row>
    <row r="408" spans="2:10" ht="35.25" customHeight="1" x14ac:dyDescent="0.25">
      <c r="B408" s="314">
        <v>6</v>
      </c>
      <c r="C408" s="315"/>
      <c r="D408" s="314" t="s">
        <v>611</v>
      </c>
      <c r="E408" s="315"/>
      <c r="F408" s="316">
        <v>52</v>
      </c>
      <c r="G408" s="315"/>
      <c r="H408" s="317" t="s">
        <v>198</v>
      </c>
      <c r="I408" s="314" t="s">
        <v>612</v>
      </c>
      <c r="J408" s="315"/>
    </row>
    <row r="409" spans="2:10" ht="15" customHeight="1" x14ac:dyDescent="0.25">
      <c r="B409" s="314">
        <v>7</v>
      </c>
      <c r="C409" s="315"/>
      <c r="D409" s="314" t="s">
        <v>613</v>
      </c>
      <c r="E409" s="315"/>
      <c r="F409" s="316">
        <v>185.5</v>
      </c>
      <c r="G409" s="315"/>
      <c r="H409" s="317" t="s">
        <v>217</v>
      </c>
      <c r="I409" s="314" t="s">
        <v>614</v>
      </c>
      <c r="J409" s="315"/>
    </row>
    <row r="410" spans="2:10" ht="15" customHeight="1" x14ac:dyDescent="0.25">
      <c r="B410" s="314">
        <v>8</v>
      </c>
      <c r="C410" s="315"/>
      <c r="D410" s="314" t="s">
        <v>623</v>
      </c>
      <c r="E410" s="315"/>
      <c r="F410" s="316">
        <v>276</v>
      </c>
      <c r="G410" s="315"/>
      <c r="H410" s="317" t="s">
        <v>266</v>
      </c>
      <c r="I410" s="314" t="s">
        <v>601</v>
      </c>
      <c r="J410" s="315"/>
    </row>
    <row r="411" spans="2:10" ht="15" customHeight="1" x14ac:dyDescent="0.25">
      <c r="B411" s="314">
        <v>9</v>
      </c>
      <c r="C411" s="315"/>
      <c r="D411" s="314" t="s">
        <v>623</v>
      </c>
      <c r="E411" s="315"/>
      <c r="F411" s="316">
        <v>468.7</v>
      </c>
      <c r="G411" s="315"/>
      <c r="H411" s="317" t="s">
        <v>266</v>
      </c>
      <c r="I411" s="314" t="s">
        <v>615</v>
      </c>
      <c r="J411" s="315"/>
    </row>
    <row r="412" spans="2:10" ht="15" customHeight="1" x14ac:dyDescent="0.25">
      <c r="B412" s="314">
        <v>10</v>
      </c>
      <c r="C412" s="315"/>
      <c r="D412" s="314" t="s">
        <v>623</v>
      </c>
      <c r="E412" s="315"/>
      <c r="F412" s="316">
        <v>428.6</v>
      </c>
      <c r="G412" s="315"/>
      <c r="H412" s="317" t="s">
        <v>266</v>
      </c>
      <c r="I412" s="314" t="s">
        <v>615</v>
      </c>
      <c r="J412" s="315"/>
    </row>
    <row r="413" spans="2:10" ht="15" customHeight="1" x14ac:dyDescent="0.25">
      <c r="B413" s="314">
        <v>11</v>
      </c>
      <c r="C413" s="315"/>
      <c r="D413" s="314" t="s">
        <v>623</v>
      </c>
      <c r="E413" s="315"/>
      <c r="F413" s="316">
        <v>303.5</v>
      </c>
      <c r="G413" s="315"/>
      <c r="H413" s="317" t="s">
        <v>224</v>
      </c>
      <c r="I413" s="314" t="s">
        <v>609</v>
      </c>
      <c r="J413" s="315"/>
    </row>
    <row r="414" spans="2:10" ht="15" customHeight="1" x14ac:dyDescent="0.25">
      <c r="B414" s="314">
        <v>12</v>
      </c>
      <c r="C414" s="315"/>
      <c r="D414" s="314" t="s">
        <v>623</v>
      </c>
      <c r="E414" s="315"/>
      <c r="F414" s="316">
        <v>53.6</v>
      </c>
      <c r="G414" s="315"/>
      <c r="H414" s="317" t="s">
        <v>266</v>
      </c>
      <c r="I414" s="314" t="s">
        <v>616</v>
      </c>
      <c r="J414" s="315"/>
    </row>
    <row r="415" spans="2:10" ht="15" customHeight="1" x14ac:dyDescent="0.25">
      <c r="B415" s="314">
        <v>13</v>
      </c>
      <c r="C415" s="315"/>
      <c r="D415" s="314" t="s">
        <v>623</v>
      </c>
      <c r="E415" s="315"/>
      <c r="F415" s="316">
        <v>333.6</v>
      </c>
      <c r="G415" s="315"/>
      <c r="H415" s="317" t="s">
        <v>266</v>
      </c>
      <c r="I415" s="314" t="s">
        <v>617</v>
      </c>
      <c r="J415" s="315"/>
    </row>
    <row r="416" spans="2:10" ht="15" customHeight="1" x14ac:dyDescent="0.25">
      <c r="B416" s="314">
        <v>14</v>
      </c>
      <c r="C416" s="315"/>
      <c r="D416" s="314" t="s">
        <v>623</v>
      </c>
      <c r="E416" s="315"/>
      <c r="F416" s="316">
        <v>276.5</v>
      </c>
      <c r="G416" s="315"/>
      <c r="H416" s="317" t="s">
        <v>266</v>
      </c>
      <c r="I416" s="314" t="s">
        <v>618</v>
      </c>
      <c r="J416" s="315"/>
    </row>
    <row r="417" spans="2:10" ht="15" customHeight="1" x14ac:dyDescent="0.25">
      <c r="B417" s="314">
        <v>15</v>
      </c>
      <c r="C417" s="315"/>
      <c r="D417" s="314" t="s">
        <v>623</v>
      </c>
      <c r="E417" s="315"/>
      <c r="F417" s="316">
        <v>274</v>
      </c>
      <c r="G417" s="315"/>
      <c r="H417" s="317" t="s">
        <v>266</v>
      </c>
      <c r="I417" s="314" t="s">
        <v>619</v>
      </c>
      <c r="J417" s="315"/>
    </row>
    <row r="418" spans="2:10" ht="15" customHeight="1" x14ac:dyDescent="0.25">
      <c r="B418" s="314">
        <v>16</v>
      </c>
      <c r="C418" s="315"/>
      <c r="D418" s="314" t="s">
        <v>623</v>
      </c>
      <c r="E418" s="315"/>
      <c r="F418" s="316">
        <v>189.6</v>
      </c>
      <c r="G418" s="315"/>
      <c r="H418" s="317" t="s">
        <v>266</v>
      </c>
      <c r="I418" s="314" t="s">
        <v>620</v>
      </c>
      <c r="J418" s="315"/>
    </row>
    <row r="419" spans="2:10" ht="15" customHeight="1" x14ac:dyDescent="0.25">
      <c r="B419" s="314">
        <v>17</v>
      </c>
      <c r="C419" s="315"/>
      <c r="D419" s="314" t="s">
        <v>623</v>
      </c>
      <c r="E419" s="315"/>
      <c r="F419" s="316">
        <v>443.4</v>
      </c>
      <c r="G419" s="315"/>
      <c r="H419" s="317" t="s">
        <v>266</v>
      </c>
      <c r="I419" s="314" t="s">
        <v>620</v>
      </c>
      <c r="J419" s="315"/>
    </row>
    <row r="420" spans="2:10" ht="15" customHeight="1" x14ac:dyDescent="0.25">
      <c r="B420" s="314">
        <v>18</v>
      </c>
      <c r="C420" s="315"/>
      <c r="D420" s="314" t="s">
        <v>623</v>
      </c>
      <c r="E420" s="315"/>
      <c r="F420" s="316">
        <v>197.8</v>
      </c>
      <c r="G420" s="315"/>
      <c r="H420" s="317" t="s">
        <v>266</v>
      </c>
      <c r="I420" s="314" t="s">
        <v>612</v>
      </c>
      <c r="J420" s="315"/>
    </row>
    <row r="421" spans="2:10" ht="15" customHeight="1" x14ac:dyDescent="0.25">
      <c r="B421" s="314">
        <v>19</v>
      </c>
      <c r="C421" s="315"/>
      <c r="D421" s="314" t="s">
        <v>623</v>
      </c>
      <c r="E421" s="315"/>
      <c r="F421" s="316">
        <v>395.3</v>
      </c>
      <c r="G421" s="315"/>
      <c r="H421" s="317" t="s">
        <v>266</v>
      </c>
      <c r="I421" s="314" t="s">
        <v>612</v>
      </c>
      <c r="J421" s="315"/>
    </row>
    <row r="422" spans="2:10" ht="15" customHeight="1" x14ac:dyDescent="0.25">
      <c r="B422" s="314">
        <v>20</v>
      </c>
      <c r="C422" s="315"/>
      <c r="D422" s="314" t="s">
        <v>623</v>
      </c>
      <c r="E422" s="315"/>
      <c r="F422" s="316">
        <v>43.9</v>
      </c>
      <c r="G422" s="315"/>
      <c r="H422" s="317" t="s">
        <v>266</v>
      </c>
      <c r="I422" s="314" t="s">
        <v>612</v>
      </c>
      <c r="J422" s="315"/>
    </row>
    <row r="423" spans="2:10" ht="15" customHeight="1" x14ac:dyDescent="0.25">
      <c r="B423" s="314">
        <v>21</v>
      </c>
      <c r="C423" s="315"/>
      <c r="D423" s="314" t="s">
        <v>623</v>
      </c>
      <c r="E423" s="315"/>
      <c r="F423" s="316">
        <v>398.4</v>
      </c>
      <c r="G423" s="315"/>
      <c r="H423" s="317" t="s">
        <v>219</v>
      </c>
      <c r="I423" s="314" t="s">
        <v>612</v>
      </c>
      <c r="J423" s="315"/>
    </row>
    <row r="424" spans="2:10" ht="15" customHeight="1" x14ac:dyDescent="0.25">
      <c r="B424" s="314">
        <v>22</v>
      </c>
      <c r="C424" s="315"/>
      <c r="D424" s="314" t="s">
        <v>621</v>
      </c>
      <c r="E424" s="315"/>
      <c r="F424" s="316">
        <v>204.7</v>
      </c>
      <c r="G424" s="315"/>
      <c r="H424" s="317" t="s">
        <v>243</v>
      </c>
      <c r="I424" s="314" t="s">
        <v>620</v>
      </c>
      <c r="J424" s="315"/>
    </row>
    <row r="425" spans="2:10" ht="15" customHeight="1" x14ac:dyDescent="0.25">
      <c r="B425" s="314">
        <v>23</v>
      </c>
      <c r="C425" s="315"/>
      <c r="D425" s="314" t="s">
        <v>621</v>
      </c>
      <c r="E425" s="315"/>
      <c r="F425" s="316">
        <v>13.3</v>
      </c>
      <c r="G425" s="315"/>
      <c r="H425" s="317" t="s">
        <v>243</v>
      </c>
      <c r="I425" s="314" t="s">
        <v>608</v>
      </c>
      <c r="J425" s="315"/>
    </row>
    <row r="426" spans="2:10" ht="15" customHeight="1" x14ac:dyDescent="0.25">
      <c r="B426" s="314">
        <v>24</v>
      </c>
      <c r="C426" s="315"/>
      <c r="D426" s="314" t="s">
        <v>622</v>
      </c>
      <c r="E426" s="315"/>
      <c r="F426" s="316">
        <v>151</v>
      </c>
      <c r="G426" s="315"/>
      <c r="H426" s="317" t="s">
        <v>243</v>
      </c>
      <c r="I426" s="314" t="s">
        <v>608</v>
      </c>
      <c r="J426" s="315"/>
    </row>
    <row r="427" spans="2:10" ht="15" customHeight="1" x14ac:dyDescent="0.25">
      <c r="B427" s="314">
        <v>25</v>
      </c>
      <c r="C427" s="315"/>
      <c r="D427" s="314" t="s">
        <v>1159</v>
      </c>
      <c r="E427" s="315"/>
      <c r="F427" s="316">
        <v>2805</v>
      </c>
      <c r="G427" s="315"/>
      <c r="H427" s="317" t="s">
        <v>249</v>
      </c>
      <c r="I427" s="314" t="s">
        <v>615</v>
      </c>
      <c r="J427" s="315"/>
    </row>
    <row r="428" spans="2:10" ht="15" customHeight="1" x14ac:dyDescent="0.25">
      <c r="B428" s="314">
        <v>26</v>
      </c>
      <c r="C428" s="315"/>
      <c r="D428" s="314" t="s">
        <v>623</v>
      </c>
      <c r="E428" s="315"/>
      <c r="F428" s="316">
        <v>173.7</v>
      </c>
      <c r="G428" s="315"/>
      <c r="H428" s="317" t="s">
        <v>624</v>
      </c>
      <c r="I428" s="314" t="s">
        <v>620</v>
      </c>
      <c r="J428" s="315"/>
    </row>
    <row r="429" spans="2:10" ht="15" customHeight="1" x14ac:dyDescent="0.25">
      <c r="B429" s="314">
        <v>27</v>
      </c>
      <c r="C429" s="315"/>
      <c r="D429" s="314" t="s">
        <v>623</v>
      </c>
      <c r="E429" s="315"/>
      <c r="F429" s="316">
        <v>38.5</v>
      </c>
      <c r="G429" s="315"/>
      <c r="H429" s="317" t="s">
        <v>624</v>
      </c>
      <c r="I429" s="314" t="s">
        <v>625</v>
      </c>
      <c r="J429" s="315"/>
    </row>
    <row r="430" spans="2:10" ht="15" customHeight="1" x14ac:dyDescent="0.25">
      <c r="B430" s="314">
        <v>28</v>
      </c>
      <c r="C430" s="315"/>
      <c r="D430" s="314" t="s">
        <v>623</v>
      </c>
      <c r="E430" s="315"/>
      <c r="F430" s="316">
        <v>151.4</v>
      </c>
      <c r="G430" s="315"/>
      <c r="H430" s="317" t="s">
        <v>624</v>
      </c>
      <c r="I430" s="314" t="s">
        <v>619</v>
      </c>
      <c r="J430" s="315"/>
    </row>
    <row r="431" spans="2:10" ht="15" customHeight="1" x14ac:dyDescent="0.25">
      <c r="B431" s="314">
        <v>29</v>
      </c>
      <c r="C431" s="315"/>
      <c r="D431" s="314" t="s">
        <v>623</v>
      </c>
      <c r="E431" s="315"/>
      <c r="F431" s="316">
        <v>140</v>
      </c>
      <c r="G431" s="315"/>
      <c r="H431" s="317" t="s">
        <v>624</v>
      </c>
      <c r="I431" s="314" t="s">
        <v>617</v>
      </c>
      <c r="J431" s="315"/>
    </row>
    <row r="432" spans="2:10" ht="15" customHeight="1" x14ac:dyDescent="0.25">
      <c r="B432" s="314">
        <v>30</v>
      </c>
      <c r="C432" s="315"/>
      <c r="D432" s="314" t="s">
        <v>623</v>
      </c>
      <c r="E432" s="315"/>
      <c r="F432" s="316">
        <v>133</v>
      </c>
      <c r="G432" s="315"/>
      <c r="H432" s="317" t="s">
        <v>624</v>
      </c>
      <c r="I432" s="314" t="s">
        <v>626</v>
      </c>
      <c r="J432" s="315"/>
    </row>
    <row r="433" spans="2:10" ht="15" customHeight="1" x14ac:dyDescent="0.25">
      <c r="B433" s="314">
        <v>31</v>
      </c>
      <c r="C433" s="315"/>
      <c r="D433" s="314" t="s">
        <v>623</v>
      </c>
      <c r="E433" s="315"/>
      <c r="F433" s="316">
        <v>417.7</v>
      </c>
      <c r="G433" s="315"/>
      <c r="H433" s="317" t="s">
        <v>624</v>
      </c>
      <c r="I433" s="314" t="s">
        <v>612</v>
      </c>
      <c r="J433" s="315"/>
    </row>
    <row r="434" spans="2:10" ht="15" customHeight="1" x14ac:dyDescent="0.25">
      <c r="B434" s="314">
        <v>32</v>
      </c>
      <c r="C434" s="315"/>
      <c r="D434" s="314" t="s">
        <v>623</v>
      </c>
      <c r="E434" s="315"/>
      <c r="F434" s="316">
        <v>211.1</v>
      </c>
      <c r="G434" s="315"/>
      <c r="H434" s="317" t="s">
        <v>624</v>
      </c>
      <c r="I434" s="314" t="s">
        <v>612</v>
      </c>
      <c r="J434" s="315"/>
    </row>
    <row r="435" spans="2:10" ht="15" customHeight="1" x14ac:dyDescent="0.25">
      <c r="B435" s="314">
        <v>33</v>
      </c>
      <c r="C435" s="315"/>
      <c r="D435" s="314" t="s">
        <v>623</v>
      </c>
      <c r="E435" s="315"/>
      <c r="F435" s="316">
        <v>42.8</v>
      </c>
      <c r="G435" s="315"/>
      <c r="H435" s="317" t="s">
        <v>624</v>
      </c>
      <c r="I435" s="314" t="s">
        <v>627</v>
      </c>
      <c r="J435" s="315"/>
    </row>
    <row r="436" spans="2:10" ht="15" customHeight="1" x14ac:dyDescent="0.25">
      <c r="B436" s="314">
        <v>34</v>
      </c>
      <c r="C436" s="315"/>
      <c r="D436" s="314" t="s">
        <v>623</v>
      </c>
      <c r="E436" s="315"/>
      <c r="F436" s="316">
        <v>345.95</v>
      </c>
      <c r="G436" s="315"/>
      <c r="H436" s="317" t="s">
        <v>624</v>
      </c>
      <c r="I436" s="314" t="s">
        <v>628</v>
      </c>
      <c r="J436" s="315"/>
    </row>
    <row r="437" spans="2:10" ht="36.75" customHeight="1" x14ac:dyDescent="0.25">
      <c r="B437" s="314">
        <v>35</v>
      </c>
      <c r="C437" s="315"/>
      <c r="D437" s="314" t="s">
        <v>1160</v>
      </c>
      <c r="E437" s="315"/>
      <c r="F437" s="316">
        <v>182.5</v>
      </c>
      <c r="G437" s="315"/>
      <c r="H437" s="317" t="s">
        <v>624</v>
      </c>
      <c r="I437" s="314" t="s">
        <v>616</v>
      </c>
      <c r="J437" s="315"/>
    </row>
    <row r="438" spans="2:10" ht="15" customHeight="1" x14ac:dyDescent="0.25">
      <c r="B438" s="314">
        <v>36</v>
      </c>
      <c r="C438" s="315"/>
      <c r="D438" s="314" t="s">
        <v>1161</v>
      </c>
      <c r="E438" s="315"/>
      <c r="F438" s="316">
        <v>388.8</v>
      </c>
      <c r="G438" s="315"/>
      <c r="H438" s="317" t="s">
        <v>279</v>
      </c>
      <c r="I438" s="314" t="s">
        <v>573</v>
      </c>
      <c r="J438" s="315"/>
    </row>
    <row r="439" spans="2:10" ht="15" customHeight="1" x14ac:dyDescent="0.25">
      <c r="B439" s="314">
        <v>37</v>
      </c>
      <c r="C439" s="315"/>
      <c r="D439" s="314" t="s">
        <v>623</v>
      </c>
      <c r="E439" s="315"/>
      <c r="F439" s="316">
        <v>26</v>
      </c>
      <c r="G439" s="315"/>
      <c r="H439" s="317" t="s">
        <v>624</v>
      </c>
      <c r="I439" s="314" t="s">
        <v>612</v>
      </c>
      <c r="J439" s="315"/>
    </row>
    <row r="440" spans="2:10" ht="15" customHeight="1" x14ac:dyDescent="0.25">
      <c r="B440" s="314">
        <v>38</v>
      </c>
      <c r="C440" s="315"/>
      <c r="D440" s="314" t="s">
        <v>1162</v>
      </c>
      <c r="E440" s="315"/>
      <c r="F440" s="316">
        <v>5609.9</v>
      </c>
      <c r="G440" s="315"/>
      <c r="H440" s="317" t="s">
        <v>624</v>
      </c>
      <c r="I440" s="314" t="s">
        <v>610</v>
      </c>
      <c r="J440" s="315"/>
    </row>
    <row r="441" spans="2:10" ht="15" customHeight="1" x14ac:dyDescent="0.25">
      <c r="B441" s="314">
        <v>39</v>
      </c>
      <c r="C441" s="315"/>
      <c r="D441" s="314" t="s">
        <v>1163</v>
      </c>
      <c r="E441" s="315"/>
      <c r="F441" s="316">
        <v>412.6</v>
      </c>
      <c r="G441" s="315"/>
      <c r="H441" s="317" t="s">
        <v>290</v>
      </c>
      <c r="I441" s="314" t="s">
        <v>616</v>
      </c>
      <c r="J441" s="315"/>
    </row>
    <row r="442" spans="2:10" ht="15" customHeight="1" x14ac:dyDescent="0.25">
      <c r="B442" s="314">
        <v>40</v>
      </c>
      <c r="C442" s="315"/>
      <c r="D442" s="314" t="s">
        <v>630</v>
      </c>
      <c r="E442" s="315"/>
      <c r="F442" s="316">
        <v>93</v>
      </c>
      <c r="G442" s="315"/>
      <c r="H442" s="317" t="s">
        <v>290</v>
      </c>
      <c r="I442" s="314" t="s">
        <v>631</v>
      </c>
      <c r="J442" s="315"/>
    </row>
    <row r="443" spans="2:10" ht="15" customHeight="1" x14ac:dyDescent="0.25">
      <c r="B443" s="314">
        <v>41</v>
      </c>
      <c r="C443" s="315"/>
      <c r="D443" s="314" t="s">
        <v>632</v>
      </c>
      <c r="E443" s="315"/>
      <c r="F443" s="316">
        <v>126.4</v>
      </c>
      <c r="G443" s="315"/>
      <c r="H443" s="317" t="s">
        <v>188</v>
      </c>
      <c r="I443" s="314" t="s">
        <v>633</v>
      </c>
      <c r="J443" s="315"/>
    </row>
    <row r="444" spans="2:10" ht="15" customHeight="1" x14ac:dyDescent="0.25">
      <c r="B444" s="314">
        <v>42</v>
      </c>
      <c r="C444" s="315"/>
      <c r="D444" s="314" t="s">
        <v>623</v>
      </c>
      <c r="E444" s="315"/>
      <c r="F444" s="316">
        <v>163.5</v>
      </c>
      <c r="G444" s="315"/>
      <c r="H444" s="317" t="s">
        <v>188</v>
      </c>
      <c r="I444" s="314" t="s">
        <v>608</v>
      </c>
      <c r="J444" s="315"/>
    </row>
    <row r="445" spans="2:10" ht="15" customHeight="1" x14ac:dyDescent="0.25">
      <c r="B445" s="314">
        <v>43</v>
      </c>
      <c r="C445" s="315"/>
      <c r="D445" s="314" t="s">
        <v>634</v>
      </c>
      <c r="E445" s="315"/>
      <c r="F445" s="316">
        <v>427.2</v>
      </c>
      <c r="G445" s="315"/>
      <c r="H445" s="317" t="s">
        <v>328</v>
      </c>
      <c r="I445" s="314" t="s">
        <v>616</v>
      </c>
      <c r="J445" s="315"/>
    </row>
    <row r="446" spans="2:10" ht="15" customHeight="1" x14ac:dyDescent="0.25">
      <c r="B446" s="314">
        <v>44</v>
      </c>
      <c r="C446" s="315"/>
      <c r="D446" s="314" t="s">
        <v>634</v>
      </c>
      <c r="E446" s="315"/>
      <c r="F446" s="316">
        <v>445.5</v>
      </c>
      <c r="G446" s="315"/>
      <c r="H446" s="317" t="s">
        <v>328</v>
      </c>
      <c r="I446" s="314" t="s">
        <v>609</v>
      </c>
      <c r="J446" s="315"/>
    </row>
    <row r="447" spans="2:10" ht="15" customHeight="1" x14ac:dyDescent="0.25">
      <c r="B447" s="314">
        <v>45</v>
      </c>
      <c r="C447" s="315"/>
      <c r="D447" s="314" t="s">
        <v>1164</v>
      </c>
      <c r="E447" s="315"/>
      <c r="F447" s="316">
        <v>404</v>
      </c>
      <c r="G447" s="315"/>
      <c r="H447" s="317" t="s">
        <v>351</v>
      </c>
      <c r="I447" s="314" t="s">
        <v>601</v>
      </c>
      <c r="J447" s="315"/>
    </row>
    <row r="448" spans="2:10" ht="15" customHeight="1" x14ac:dyDescent="0.25">
      <c r="B448" s="314">
        <v>46</v>
      </c>
      <c r="C448" s="315"/>
      <c r="D448" s="314" t="s">
        <v>1165</v>
      </c>
      <c r="E448" s="315"/>
      <c r="F448" s="316">
        <v>740</v>
      </c>
      <c r="G448" s="315"/>
      <c r="H448" s="317" t="s">
        <v>351</v>
      </c>
      <c r="I448" s="314" t="s">
        <v>601</v>
      </c>
      <c r="J448" s="315"/>
    </row>
    <row r="449" spans="2:10" ht="15" customHeight="1" x14ac:dyDescent="0.25">
      <c r="B449" s="314">
        <v>47</v>
      </c>
      <c r="C449" s="315"/>
      <c r="D449" s="314" t="s">
        <v>629</v>
      </c>
      <c r="E449" s="315"/>
      <c r="F449" s="316">
        <v>176.1</v>
      </c>
      <c r="G449" s="315"/>
      <c r="H449" s="317" t="s">
        <v>187</v>
      </c>
      <c r="I449" s="314" t="s">
        <v>628</v>
      </c>
      <c r="J449" s="315"/>
    </row>
    <row r="450" spans="2:10" ht="15" customHeight="1" x14ac:dyDescent="0.25">
      <c r="B450" s="314">
        <v>48</v>
      </c>
      <c r="C450" s="315"/>
      <c r="D450" s="314" t="s">
        <v>629</v>
      </c>
      <c r="E450" s="315"/>
      <c r="F450" s="316">
        <v>127.5</v>
      </c>
      <c r="G450" s="315"/>
      <c r="H450" s="317" t="s">
        <v>187</v>
      </c>
      <c r="I450" s="314" t="s">
        <v>628</v>
      </c>
      <c r="J450" s="315"/>
    </row>
    <row r="451" spans="2:10" ht="15" customHeight="1" x14ac:dyDescent="0.25">
      <c r="B451" s="314">
        <v>49</v>
      </c>
      <c r="C451" s="315"/>
      <c r="D451" s="314" t="s">
        <v>629</v>
      </c>
      <c r="E451" s="315"/>
      <c r="F451" s="316">
        <v>298.5</v>
      </c>
      <c r="G451" s="315"/>
      <c r="H451" s="317" t="s">
        <v>468</v>
      </c>
      <c r="I451" s="314" t="s">
        <v>615</v>
      </c>
      <c r="J451" s="315"/>
    </row>
    <row r="452" spans="2:10" ht="15" customHeight="1" x14ac:dyDescent="0.25">
      <c r="B452" s="314">
        <v>50</v>
      </c>
      <c r="C452" s="315"/>
      <c r="D452" s="314" t="s">
        <v>629</v>
      </c>
      <c r="E452" s="315"/>
      <c r="F452" s="316">
        <v>60.9</v>
      </c>
      <c r="G452" s="315"/>
      <c r="H452" s="317" t="s">
        <v>468</v>
      </c>
      <c r="I452" s="314" t="s">
        <v>627</v>
      </c>
      <c r="J452" s="315"/>
    </row>
    <row r="453" spans="2:10" ht="15" customHeight="1" x14ac:dyDescent="0.25">
      <c r="B453" s="314">
        <v>51</v>
      </c>
      <c r="C453" s="315"/>
      <c r="D453" s="314" t="s">
        <v>629</v>
      </c>
      <c r="E453" s="315"/>
      <c r="F453" s="316">
        <v>83.5</v>
      </c>
      <c r="G453" s="315"/>
      <c r="H453" s="317" t="s">
        <v>468</v>
      </c>
      <c r="I453" s="314" t="s">
        <v>618</v>
      </c>
      <c r="J453" s="315"/>
    </row>
    <row r="454" spans="2:10" ht="15" customHeight="1" x14ac:dyDescent="0.25">
      <c r="B454" s="314">
        <v>52</v>
      </c>
      <c r="C454" s="315"/>
      <c r="D454" s="314" t="s">
        <v>629</v>
      </c>
      <c r="E454" s="315"/>
      <c r="F454" s="316">
        <v>71</v>
      </c>
      <c r="G454" s="315"/>
      <c r="H454" s="317" t="s">
        <v>345</v>
      </c>
      <c r="I454" s="314" t="s">
        <v>601</v>
      </c>
      <c r="J454" s="315"/>
    </row>
    <row r="455" spans="2:10" ht="15" customHeight="1" x14ac:dyDescent="0.25">
      <c r="B455" s="314">
        <v>53</v>
      </c>
      <c r="C455" s="315"/>
      <c r="D455" s="314" t="s">
        <v>629</v>
      </c>
      <c r="E455" s="315"/>
      <c r="F455" s="316">
        <v>211</v>
      </c>
      <c r="G455" s="315"/>
      <c r="H455" s="317" t="s">
        <v>468</v>
      </c>
      <c r="I455" s="314" t="s">
        <v>617</v>
      </c>
      <c r="J455" s="315"/>
    </row>
    <row r="456" spans="2:10" ht="15" customHeight="1" x14ac:dyDescent="0.25">
      <c r="B456" s="314">
        <v>54</v>
      </c>
      <c r="C456" s="315"/>
      <c r="D456" s="314" t="s">
        <v>629</v>
      </c>
      <c r="E456" s="315"/>
      <c r="F456" s="316">
        <v>149.1</v>
      </c>
      <c r="G456" s="315"/>
      <c r="H456" s="317" t="s">
        <v>345</v>
      </c>
      <c r="I456" s="314" t="s">
        <v>620</v>
      </c>
      <c r="J456" s="315"/>
    </row>
    <row r="457" spans="2:10" ht="15" customHeight="1" x14ac:dyDescent="0.25">
      <c r="B457" s="314">
        <v>55</v>
      </c>
      <c r="C457" s="315"/>
      <c r="D457" s="314" t="s">
        <v>629</v>
      </c>
      <c r="E457" s="315"/>
      <c r="F457" s="316">
        <v>217</v>
      </c>
      <c r="G457" s="315"/>
      <c r="H457" s="317" t="s">
        <v>345</v>
      </c>
      <c r="I457" s="314" t="s">
        <v>635</v>
      </c>
      <c r="J457" s="315"/>
    </row>
    <row r="458" spans="2:10" ht="15" customHeight="1" x14ac:dyDescent="0.25">
      <c r="B458" s="314">
        <v>56</v>
      </c>
      <c r="C458" s="315"/>
      <c r="D458" s="314" t="s">
        <v>629</v>
      </c>
      <c r="E458" s="315"/>
      <c r="F458" s="316">
        <v>133.9</v>
      </c>
      <c r="G458" s="315"/>
      <c r="H458" s="317" t="s">
        <v>345</v>
      </c>
      <c r="I458" s="314" t="s">
        <v>612</v>
      </c>
      <c r="J458" s="315"/>
    </row>
    <row r="459" spans="2:10" ht="15" customHeight="1" x14ac:dyDescent="0.25">
      <c r="B459" s="314">
        <v>57</v>
      </c>
      <c r="C459" s="315"/>
      <c r="D459" s="314" t="s">
        <v>629</v>
      </c>
      <c r="E459" s="315"/>
      <c r="F459" s="316">
        <v>176.2</v>
      </c>
      <c r="G459" s="315"/>
      <c r="H459" s="317" t="s">
        <v>345</v>
      </c>
      <c r="I459" s="314" t="s">
        <v>612</v>
      </c>
      <c r="J459" s="315"/>
    </row>
    <row r="460" spans="2:10" ht="15" customHeight="1" x14ac:dyDescent="0.25">
      <c r="B460" s="314">
        <v>58</v>
      </c>
      <c r="C460" s="315"/>
      <c r="D460" s="314" t="s">
        <v>629</v>
      </c>
      <c r="E460" s="315"/>
      <c r="F460" s="316">
        <v>30.8</v>
      </c>
      <c r="G460" s="315"/>
      <c r="H460" s="317" t="s">
        <v>345</v>
      </c>
      <c r="I460" s="314" t="s">
        <v>612</v>
      </c>
      <c r="J460" s="315"/>
    </row>
    <row r="461" spans="2:10" ht="15" customHeight="1" x14ac:dyDescent="0.25">
      <c r="B461" s="314">
        <v>59</v>
      </c>
      <c r="C461" s="315"/>
      <c r="D461" s="314" t="s">
        <v>629</v>
      </c>
      <c r="E461" s="315"/>
      <c r="F461" s="316">
        <v>110.3</v>
      </c>
      <c r="G461" s="315"/>
      <c r="H461" s="317" t="s">
        <v>345</v>
      </c>
      <c r="I461" s="314" t="s">
        <v>612</v>
      </c>
      <c r="J461" s="315"/>
    </row>
    <row r="462" spans="2:10" ht="15" customHeight="1" x14ac:dyDescent="0.25">
      <c r="B462" s="314">
        <v>60</v>
      </c>
      <c r="C462" s="315"/>
      <c r="D462" s="314" t="s">
        <v>629</v>
      </c>
      <c r="E462" s="315"/>
      <c r="F462" s="316">
        <v>78.099999999999994</v>
      </c>
      <c r="G462" s="315"/>
      <c r="H462" s="317" t="s">
        <v>345</v>
      </c>
      <c r="I462" s="314" t="s">
        <v>612</v>
      </c>
      <c r="J462" s="315"/>
    </row>
    <row r="463" spans="2:10" ht="15" customHeight="1" x14ac:dyDescent="0.25">
      <c r="B463" s="314">
        <v>61</v>
      </c>
      <c r="C463" s="315"/>
      <c r="D463" s="314" t="s">
        <v>629</v>
      </c>
      <c r="E463" s="315"/>
      <c r="F463" s="316">
        <v>270.60000000000002</v>
      </c>
      <c r="G463" s="315"/>
      <c r="H463" s="317" t="s">
        <v>345</v>
      </c>
      <c r="I463" s="314" t="s">
        <v>628</v>
      </c>
      <c r="J463" s="315"/>
    </row>
    <row r="464" spans="2:10" ht="15" customHeight="1" x14ac:dyDescent="0.25">
      <c r="B464" s="314">
        <v>62</v>
      </c>
      <c r="C464" s="315"/>
      <c r="D464" s="314" t="s">
        <v>1166</v>
      </c>
      <c r="E464" s="315"/>
      <c r="F464" s="316">
        <v>225</v>
      </c>
      <c r="G464" s="315"/>
      <c r="H464" s="317" t="s">
        <v>356</v>
      </c>
      <c r="I464" s="314" t="s">
        <v>636</v>
      </c>
      <c r="J464" s="315"/>
    </row>
    <row r="465" spans="2:10" ht="15" customHeight="1" x14ac:dyDescent="0.25">
      <c r="B465" s="314">
        <v>63</v>
      </c>
      <c r="C465" s="315"/>
      <c r="D465" s="314" t="s">
        <v>1157</v>
      </c>
      <c r="E465" s="315"/>
      <c r="F465" s="316">
        <v>56.99</v>
      </c>
      <c r="G465" s="315"/>
      <c r="H465" s="317" t="s">
        <v>366</v>
      </c>
      <c r="I465" s="314" t="s">
        <v>608</v>
      </c>
      <c r="J465" s="315"/>
    </row>
    <row r="466" spans="2:10" ht="15" customHeight="1" x14ac:dyDescent="0.25">
      <c r="B466" s="314">
        <v>64</v>
      </c>
      <c r="C466" s="315"/>
      <c r="D466" s="314" t="s">
        <v>1167</v>
      </c>
      <c r="E466" s="315"/>
      <c r="F466" s="316">
        <v>6002.8</v>
      </c>
      <c r="G466" s="315"/>
      <c r="H466" s="317" t="s">
        <v>354</v>
      </c>
      <c r="I466" s="314" t="s">
        <v>610</v>
      </c>
      <c r="J466" s="315"/>
    </row>
    <row r="467" spans="2:10" ht="15" customHeight="1" x14ac:dyDescent="0.25">
      <c r="B467" s="314">
        <v>65</v>
      </c>
      <c r="C467" s="315"/>
      <c r="D467" s="314" t="s">
        <v>637</v>
      </c>
      <c r="E467" s="315"/>
      <c r="F467" s="316">
        <v>311.2</v>
      </c>
      <c r="G467" s="315"/>
      <c r="H467" s="317" t="s">
        <v>366</v>
      </c>
      <c r="I467" s="314" t="s">
        <v>638</v>
      </c>
      <c r="J467" s="315"/>
    </row>
    <row r="468" spans="2:10" ht="15" customHeight="1" x14ac:dyDescent="0.25">
      <c r="B468" s="314">
        <v>66</v>
      </c>
      <c r="C468" s="315"/>
      <c r="D468" s="314" t="s">
        <v>1168</v>
      </c>
      <c r="E468" s="315"/>
      <c r="F468" s="316">
        <v>63.2</v>
      </c>
      <c r="G468" s="315"/>
      <c r="H468" s="317" t="s">
        <v>393</v>
      </c>
      <c r="I468" s="314" t="s">
        <v>619</v>
      </c>
      <c r="J468" s="315"/>
    </row>
    <row r="469" spans="2:10" ht="15" customHeight="1" x14ac:dyDescent="0.25">
      <c r="B469" s="314">
        <v>67</v>
      </c>
      <c r="C469" s="315"/>
      <c r="D469" s="314" t="s">
        <v>1169</v>
      </c>
      <c r="E469" s="315"/>
      <c r="F469" s="316">
        <v>1794</v>
      </c>
      <c r="G469" s="315"/>
      <c r="H469" s="317" t="s">
        <v>381</v>
      </c>
      <c r="I469" s="314" t="s">
        <v>610</v>
      </c>
      <c r="J469" s="315"/>
    </row>
    <row r="470" spans="2:10" ht="15" customHeight="1" x14ac:dyDescent="0.25">
      <c r="B470" s="314">
        <v>68</v>
      </c>
      <c r="C470" s="315"/>
      <c r="D470" s="314" t="s">
        <v>1169</v>
      </c>
      <c r="E470" s="315"/>
      <c r="F470" s="316">
        <v>4110</v>
      </c>
      <c r="G470" s="315"/>
      <c r="H470" s="317" t="s">
        <v>381</v>
      </c>
      <c r="I470" s="314" t="s">
        <v>610</v>
      </c>
      <c r="J470" s="315"/>
    </row>
    <row r="471" spans="2:10" ht="15" customHeight="1" x14ac:dyDescent="0.25">
      <c r="B471" s="314">
        <v>69</v>
      </c>
      <c r="C471" s="315"/>
      <c r="D471" s="314" t="s">
        <v>1155</v>
      </c>
      <c r="E471" s="315"/>
      <c r="F471" s="316">
        <v>59.8</v>
      </c>
      <c r="G471" s="315"/>
      <c r="H471" s="317" t="s">
        <v>522</v>
      </c>
      <c r="I471" s="314" t="s">
        <v>639</v>
      </c>
      <c r="J471" s="315"/>
    </row>
    <row r="472" spans="2:10" ht="15" customHeight="1" x14ac:dyDescent="0.25">
      <c r="B472" s="314">
        <v>70</v>
      </c>
      <c r="C472" s="315"/>
      <c r="D472" s="314" t="s">
        <v>1170</v>
      </c>
      <c r="E472" s="315"/>
      <c r="F472" s="316">
        <v>146.5</v>
      </c>
      <c r="G472" s="315"/>
      <c r="H472" s="317" t="s">
        <v>388</v>
      </c>
      <c r="I472" s="314" t="s">
        <v>608</v>
      </c>
      <c r="J472" s="315"/>
    </row>
    <row r="473" spans="2:10" ht="15" customHeight="1" x14ac:dyDescent="0.25">
      <c r="B473" s="314">
        <v>71</v>
      </c>
      <c r="C473" s="315"/>
      <c r="D473" s="314" t="s">
        <v>1171</v>
      </c>
      <c r="E473" s="315"/>
      <c r="F473" s="316">
        <v>154.30000000000001</v>
      </c>
      <c r="G473" s="315"/>
      <c r="H473" s="317" t="s">
        <v>399</v>
      </c>
      <c r="I473" s="314" t="s">
        <v>620</v>
      </c>
      <c r="J473" s="315"/>
    </row>
    <row r="474" spans="2:10" ht="15" customHeight="1" x14ac:dyDescent="0.25">
      <c r="B474" s="314">
        <v>72</v>
      </c>
      <c r="C474" s="315"/>
      <c r="D474" s="314" t="s">
        <v>1156</v>
      </c>
      <c r="E474" s="315"/>
      <c r="F474" s="316">
        <v>181.5</v>
      </c>
      <c r="G474" s="315"/>
      <c r="H474" s="317" t="s">
        <v>399</v>
      </c>
      <c r="I474" s="314" t="s">
        <v>609</v>
      </c>
      <c r="J474" s="315"/>
    </row>
    <row r="475" spans="2:10" ht="15" customHeight="1" x14ac:dyDescent="0.25">
      <c r="B475" s="314">
        <v>73</v>
      </c>
      <c r="C475" s="315"/>
      <c r="D475" s="314" t="s">
        <v>1171</v>
      </c>
      <c r="E475" s="315"/>
      <c r="F475" s="316">
        <v>26</v>
      </c>
      <c r="G475" s="315"/>
      <c r="H475" s="317" t="s">
        <v>399</v>
      </c>
      <c r="I475" s="314" t="s">
        <v>608</v>
      </c>
      <c r="J475" s="315"/>
    </row>
    <row r="476" spans="2:10" ht="15" customHeight="1" x14ac:dyDescent="0.25">
      <c r="B476" s="314">
        <v>74</v>
      </c>
      <c r="C476" s="315"/>
      <c r="D476" s="314" t="s">
        <v>1171</v>
      </c>
      <c r="E476" s="315"/>
      <c r="F476" s="316">
        <v>17.61</v>
      </c>
      <c r="G476" s="315"/>
      <c r="H476" s="317" t="s">
        <v>399</v>
      </c>
      <c r="I476" s="314" t="s">
        <v>608</v>
      </c>
      <c r="J476" s="315"/>
    </row>
    <row r="477" spans="2:10" ht="15" customHeight="1" x14ac:dyDescent="0.25">
      <c r="B477" s="314">
        <v>75</v>
      </c>
      <c r="C477" s="315"/>
      <c r="D477" s="314" t="s">
        <v>1171</v>
      </c>
      <c r="E477" s="315"/>
      <c r="F477" s="316">
        <v>20</v>
      </c>
      <c r="G477" s="315"/>
      <c r="H477" s="317" t="s">
        <v>399</v>
      </c>
      <c r="I477" s="314" t="s">
        <v>608</v>
      </c>
      <c r="J477" s="315"/>
    </row>
    <row r="478" spans="2:10" ht="15" customHeight="1" x14ac:dyDescent="0.25">
      <c r="B478" s="314">
        <v>76</v>
      </c>
      <c r="C478" s="315"/>
      <c r="D478" s="314" t="s">
        <v>1171</v>
      </c>
      <c r="E478" s="315"/>
      <c r="F478" s="316">
        <v>132.19999999999999</v>
      </c>
      <c r="G478" s="315"/>
      <c r="H478" s="317" t="s">
        <v>399</v>
      </c>
      <c r="I478" s="314" t="s">
        <v>608</v>
      </c>
      <c r="J478" s="315"/>
    </row>
    <row r="479" spans="2:10" ht="15" customHeight="1" x14ac:dyDescent="0.25">
      <c r="B479" s="314">
        <v>77</v>
      </c>
      <c r="C479" s="315"/>
      <c r="D479" s="314" t="s">
        <v>1172</v>
      </c>
      <c r="E479" s="315"/>
      <c r="F479" s="316">
        <v>315.3</v>
      </c>
      <c r="G479" s="315"/>
      <c r="H479" s="317" t="s">
        <v>544</v>
      </c>
      <c r="I479" s="314" t="s">
        <v>640</v>
      </c>
      <c r="J479" s="315"/>
    </row>
    <row r="480" spans="2:10" ht="15" customHeight="1" x14ac:dyDescent="0.25">
      <c r="B480" s="314">
        <v>78</v>
      </c>
      <c r="C480" s="315"/>
      <c r="D480" s="314" t="s">
        <v>623</v>
      </c>
      <c r="E480" s="315"/>
      <c r="F480" s="316">
        <v>111.1</v>
      </c>
      <c r="G480" s="315"/>
      <c r="H480" s="317" t="s">
        <v>544</v>
      </c>
      <c r="I480" s="314" t="s">
        <v>618</v>
      </c>
      <c r="J480" s="315"/>
    </row>
    <row r="481" spans="2:10" ht="15" customHeight="1" x14ac:dyDescent="0.25">
      <c r="B481" s="314">
        <v>79</v>
      </c>
      <c r="C481" s="315"/>
      <c r="D481" s="314" t="s">
        <v>623</v>
      </c>
      <c r="E481" s="315"/>
      <c r="F481" s="316">
        <v>199.4</v>
      </c>
      <c r="G481" s="315"/>
      <c r="H481" s="317" t="s">
        <v>544</v>
      </c>
      <c r="I481" s="314" t="s">
        <v>627</v>
      </c>
      <c r="J481" s="315"/>
    </row>
    <row r="482" spans="2:10" ht="15" customHeight="1" x14ac:dyDescent="0.25">
      <c r="B482" s="314">
        <v>80</v>
      </c>
      <c r="C482" s="315"/>
      <c r="D482" s="314" t="s">
        <v>1172</v>
      </c>
      <c r="E482" s="315"/>
      <c r="F482" s="316">
        <v>32.6</v>
      </c>
      <c r="G482" s="315"/>
      <c r="H482" s="317" t="s">
        <v>544</v>
      </c>
      <c r="I482" s="314" t="s">
        <v>627</v>
      </c>
      <c r="J482" s="315"/>
    </row>
    <row r="483" spans="2:10" ht="15" customHeight="1" x14ac:dyDescent="0.25">
      <c r="B483" s="314">
        <v>81</v>
      </c>
      <c r="C483" s="315"/>
      <c r="D483" s="314" t="s">
        <v>623</v>
      </c>
      <c r="E483" s="315"/>
      <c r="F483" s="316">
        <v>42</v>
      </c>
      <c r="G483" s="315"/>
      <c r="H483" s="317" t="s">
        <v>544</v>
      </c>
      <c r="I483" s="314" t="s">
        <v>616</v>
      </c>
      <c r="J483" s="315"/>
    </row>
    <row r="484" spans="2:10" ht="15" customHeight="1" x14ac:dyDescent="0.25">
      <c r="B484" s="314">
        <v>82</v>
      </c>
      <c r="C484" s="315"/>
      <c r="D484" s="314" t="s">
        <v>623</v>
      </c>
      <c r="E484" s="315"/>
      <c r="F484" s="316">
        <v>120</v>
      </c>
      <c r="G484" s="315"/>
      <c r="H484" s="317" t="s">
        <v>544</v>
      </c>
      <c r="I484" s="314" t="s">
        <v>619</v>
      </c>
      <c r="J484" s="315"/>
    </row>
    <row r="485" spans="2:10" ht="15" customHeight="1" x14ac:dyDescent="0.25">
      <c r="B485" s="314">
        <v>83</v>
      </c>
      <c r="C485" s="315"/>
      <c r="D485" s="314" t="s">
        <v>1173</v>
      </c>
      <c r="E485" s="315"/>
      <c r="F485" s="316">
        <v>97.5</v>
      </c>
      <c r="G485" s="315"/>
      <c r="H485" s="317" t="s">
        <v>544</v>
      </c>
      <c r="I485" s="314" t="s">
        <v>619</v>
      </c>
      <c r="J485" s="315"/>
    </row>
    <row r="486" spans="2:10" ht="15" customHeight="1" x14ac:dyDescent="0.25">
      <c r="B486" s="314">
        <v>84</v>
      </c>
      <c r="C486" s="315"/>
      <c r="D486" s="314" t="s">
        <v>623</v>
      </c>
      <c r="E486" s="315"/>
      <c r="F486" s="316">
        <v>106.4</v>
      </c>
      <c r="G486" s="315"/>
      <c r="H486" s="317" t="s">
        <v>544</v>
      </c>
      <c r="I486" s="314" t="s">
        <v>619</v>
      </c>
      <c r="J486" s="315"/>
    </row>
    <row r="487" spans="2:10" ht="15" customHeight="1" x14ac:dyDescent="0.25">
      <c r="B487" s="314">
        <v>85</v>
      </c>
      <c r="C487" s="315"/>
      <c r="D487" s="314" t="s">
        <v>623</v>
      </c>
      <c r="E487" s="315"/>
      <c r="F487" s="316">
        <v>106</v>
      </c>
      <c r="G487" s="315"/>
      <c r="H487" s="317" t="s">
        <v>544</v>
      </c>
      <c r="I487" s="314" t="s">
        <v>612</v>
      </c>
      <c r="J487" s="315"/>
    </row>
    <row r="488" spans="2:10" ht="15" customHeight="1" x14ac:dyDescent="0.25">
      <c r="B488" s="314">
        <v>86</v>
      </c>
      <c r="C488" s="315"/>
      <c r="D488" s="314" t="s">
        <v>623</v>
      </c>
      <c r="E488" s="315"/>
      <c r="F488" s="316">
        <v>91.5</v>
      </c>
      <c r="G488" s="315"/>
      <c r="H488" s="317" t="s">
        <v>544</v>
      </c>
      <c r="I488" s="314" t="s">
        <v>601</v>
      </c>
      <c r="J488" s="315"/>
    </row>
    <row r="489" spans="2:10" ht="15" customHeight="1" x14ac:dyDescent="0.25">
      <c r="B489" s="314">
        <v>87</v>
      </c>
      <c r="C489" s="315"/>
      <c r="D489" s="314" t="s">
        <v>1173</v>
      </c>
      <c r="E489" s="315"/>
      <c r="F489" s="316">
        <v>130</v>
      </c>
      <c r="G489" s="315"/>
      <c r="H489" s="317" t="s">
        <v>544</v>
      </c>
      <c r="I489" s="314" t="s">
        <v>635</v>
      </c>
      <c r="J489" s="315"/>
    </row>
    <row r="490" spans="2:10" ht="15" customHeight="1" x14ac:dyDescent="0.25">
      <c r="B490" s="314">
        <v>88</v>
      </c>
      <c r="C490" s="315"/>
      <c r="D490" s="314" t="s">
        <v>641</v>
      </c>
      <c r="E490" s="315"/>
      <c r="F490" s="316">
        <v>59</v>
      </c>
      <c r="G490" s="315"/>
      <c r="H490" s="317" t="s">
        <v>642</v>
      </c>
      <c r="I490" s="314" t="s">
        <v>643</v>
      </c>
      <c r="J490" s="315"/>
    </row>
    <row r="491" spans="2:10" ht="15" customHeight="1" x14ac:dyDescent="0.25">
      <c r="B491" s="314">
        <v>89</v>
      </c>
      <c r="C491" s="315"/>
      <c r="D491" s="314" t="s">
        <v>644</v>
      </c>
      <c r="E491" s="315"/>
      <c r="F491" s="316">
        <v>134.5</v>
      </c>
      <c r="G491" s="315"/>
      <c r="H491" s="317" t="s">
        <v>642</v>
      </c>
      <c r="I491" s="314" t="s">
        <v>645</v>
      </c>
      <c r="J491" s="315"/>
    </row>
    <row r="492" spans="2:10" ht="15" customHeight="1" x14ac:dyDescent="0.25">
      <c r="B492" s="314">
        <v>90</v>
      </c>
      <c r="C492" s="315"/>
      <c r="D492" s="314" t="s">
        <v>646</v>
      </c>
      <c r="E492" s="315"/>
      <c r="F492" s="316">
        <v>212.1</v>
      </c>
      <c r="G492" s="315"/>
      <c r="H492" s="317" t="s">
        <v>642</v>
      </c>
      <c r="I492" s="314" t="s">
        <v>647</v>
      </c>
      <c r="J492" s="315"/>
    </row>
    <row r="493" spans="2:10" ht="15" customHeight="1" x14ac:dyDescent="0.25">
      <c r="B493" s="314">
        <v>91</v>
      </c>
      <c r="C493" s="315"/>
      <c r="D493" s="314" t="s">
        <v>641</v>
      </c>
      <c r="E493" s="315"/>
      <c r="F493" s="316">
        <v>25.5</v>
      </c>
      <c r="G493" s="315"/>
      <c r="H493" s="317" t="s">
        <v>642</v>
      </c>
      <c r="I493" s="314" t="s">
        <v>648</v>
      </c>
      <c r="J493" s="315"/>
    </row>
    <row r="494" spans="2:10" ht="15" customHeight="1" x14ac:dyDescent="0.25">
      <c r="B494" s="314">
        <v>92</v>
      </c>
      <c r="C494" s="315"/>
      <c r="D494" s="314" t="s">
        <v>630</v>
      </c>
      <c r="E494" s="315"/>
      <c r="F494" s="316">
        <v>195.7</v>
      </c>
      <c r="G494" s="315"/>
      <c r="H494" s="317" t="s">
        <v>405</v>
      </c>
      <c r="I494" s="314" t="s">
        <v>620</v>
      </c>
      <c r="J494" s="315"/>
    </row>
    <row r="495" spans="2:10" ht="15" customHeight="1" x14ac:dyDescent="0.25">
      <c r="B495" s="314">
        <v>93</v>
      </c>
      <c r="C495" s="315"/>
      <c r="D495" s="314" t="s">
        <v>1174</v>
      </c>
      <c r="E495" s="315"/>
      <c r="F495" s="316">
        <v>6865.2</v>
      </c>
      <c r="G495" s="315"/>
      <c r="H495" s="317" t="s">
        <v>589</v>
      </c>
      <c r="I495" s="314" t="s">
        <v>610</v>
      </c>
      <c r="J495" s="315"/>
    </row>
    <row r="496" spans="2:10" ht="15" customHeight="1" x14ac:dyDescent="0.25">
      <c r="B496" s="314">
        <v>94</v>
      </c>
      <c r="C496" s="315"/>
      <c r="D496" s="314" t="s">
        <v>1175</v>
      </c>
      <c r="E496" s="315"/>
      <c r="F496" s="316">
        <v>240.3</v>
      </c>
      <c r="G496" s="315"/>
      <c r="H496" s="317" t="s">
        <v>589</v>
      </c>
      <c r="I496" s="314" t="s">
        <v>608</v>
      </c>
      <c r="J496" s="315"/>
    </row>
    <row r="497" spans="2:10" ht="15" customHeight="1" x14ac:dyDescent="0.25">
      <c r="B497" s="314">
        <v>95</v>
      </c>
      <c r="C497" s="315"/>
      <c r="D497" s="314" t="s">
        <v>650</v>
      </c>
      <c r="E497" s="315"/>
      <c r="F497" s="316">
        <v>209.9</v>
      </c>
      <c r="G497" s="315"/>
      <c r="H497" s="317" t="s">
        <v>589</v>
      </c>
      <c r="I497" s="314" t="s">
        <v>608</v>
      </c>
      <c r="J497" s="315"/>
    </row>
    <row r="498" spans="2:10" ht="15" customHeight="1" x14ac:dyDescent="0.25">
      <c r="B498" s="314">
        <v>96</v>
      </c>
      <c r="C498" s="315"/>
      <c r="D498" s="314" t="s">
        <v>649</v>
      </c>
      <c r="E498" s="315"/>
      <c r="F498" s="316">
        <v>619</v>
      </c>
      <c r="G498" s="315"/>
      <c r="H498" s="317" t="s">
        <v>589</v>
      </c>
      <c r="I498" s="314" t="s">
        <v>590</v>
      </c>
      <c r="J498" s="315"/>
    </row>
    <row r="499" spans="2:10" ht="31.5" customHeight="1" x14ac:dyDescent="0.25">
      <c r="B499" s="314">
        <v>97</v>
      </c>
      <c r="C499" s="315"/>
      <c r="D499" s="314" t="s">
        <v>1176</v>
      </c>
      <c r="E499" s="315"/>
      <c r="F499" s="316">
        <v>448</v>
      </c>
      <c r="G499" s="315"/>
      <c r="H499" s="317" t="s">
        <v>589</v>
      </c>
      <c r="I499" s="314" t="s">
        <v>616</v>
      </c>
      <c r="J499" s="315"/>
    </row>
    <row r="500" spans="2:10" ht="15" customHeight="1" x14ac:dyDescent="0.25">
      <c r="B500" s="314">
        <v>98</v>
      </c>
      <c r="C500" s="315"/>
      <c r="D500" s="314" t="s">
        <v>623</v>
      </c>
      <c r="E500" s="315"/>
      <c r="F500" s="316">
        <v>98.9</v>
      </c>
      <c r="G500" s="315"/>
      <c r="H500" s="317" t="s">
        <v>424</v>
      </c>
      <c r="I500" s="314" t="s">
        <v>647</v>
      </c>
      <c r="J500" s="315"/>
    </row>
    <row r="501" spans="2:10" ht="15" customHeight="1" x14ac:dyDescent="0.25">
      <c r="B501" s="314">
        <v>99</v>
      </c>
      <c r="C501" s="315"/>
      <c r="D501" s="314" t="s">
        <v>623</v>
      </c>
      <c r="E501" s="315"/>
      <c r="F501" s="316">
        <v>394.4</v>
      </c>
      <c r="G501" s="315"/>
      <c r="H501" s="317" t="s">
        <v>424</v>
      </c>
      <c r="I501" s="314" t="s">
        <v>615</v>
      </c>
      <c r="J501" s="315"/>
    </row>
    <row r="502" spans="2:10" ht="15" customHeight="1" x14ac:dyDescent="0.25">
      <c r="B502" s="314">
        <v>100</v>
      </c>
      <c r="C502" s="315"/>
      <c r="D502" s="314" t="s">
        <v>623</v>
      </c>
      <c r="E502" s="315"/>
      <c r="F502" s="316">
        <v>284.89999999999998</v>
      </c>
      <c r="G502" s="315"/>
      <c r="H502" s="317" t="s">
        <v>424</v>
      </c>
      <c r="I502" s="314" t="s">
        <v>615</v>
      </c>
      <c r="J502" s="315"/>
    </row>
    <row r="503" spans="2:10" ht="15" customHeight="1" x14ac:dyDescent="0.25">
      <c r="B503" s="314">
        <v>101</v>
      </c>
      <c r="C503" s="315"/>
      <c r="D503" s="314" t="s">
        <v>623</v>
      </c>
      <c r="E503" s="315"/>
      <c r="F503" s="316">
        <v>380</v>
      </c>
      <c r="G503" s="315"/>
      <c r="H503" s="317" t="s">
        <v>424</v>
      </c>
      <c r="I503" s="314" t="s">
        <v>615</v>
      </c>
      <c r="J503" s="315"/>
    </row>
    <row r="504" spans="2:10" ht="15" customHeight="1" x14ac:dyDescent="0.25">
      <c r="B504" s="314">
        <v>102</v>
      </c>
      <c r="C504" s="315"/>
      <c r="D504" s="314" t="s">
        <v>623</v>
      </c>
      <c r="E504" s="315"/>
      <c r="F504" s="316">
        <v>376.4</v>
      </c>
      <c r="G504" s="315"/>
      <c r="H504" s="317" t="s">
        <v>424</v>
      </c>
      <c r="I504" s="314" t="s">
        <v>615</v>
      </c>
      <c r="J504" s="315"/>
    </row>
    <row r="505" spans="2:10" ht="15" customHeight="1" x14ac:dyDescent="0.25">
      <c r="B505" s="314">
        <v>103</v>
      </c>
      <c r="C505" s="315"/>
      <c r="D505" s="314" t="s">
        <v>623</v>
      </c>
      <c r="E505" s="315"/>
      <c r="F505" s="316">
        <v>181.1</v>
      </c>
      <c r="G505" s="315"/>
      <c r="H505" s="317" t="s">
        <v>424</v>
      </c>
      <c r="I505" s="314" t="s">
        <v>615</v>
      </c>
      <c r="J505" s="315"/>
    </row>
    <row r="506" spans="2:10" ht="15" customHeight="1" x14ac:dyDescent="0.25">
      <c r="B506" s="314">
        <v>104</v>
      </c>
      <c r="C506" s="315"/>
      <c r="D506" s="314" t="s">
        <v>623</v>
      </c>
      <c r="E506" s="315"/>
      <c r="F506" s="316">
        <v>187.2</v>
      </c>
      <c r="G506" s="315"/>
      <c r="H506" s="317" t="s">
        <v>651</v>
      </c>
      <c r="I506" s="314" t="s">
        <v>615</v>
      </c>
      <c r="J506" s="315"/>
    </row>
    <row r="507" spans="2:10" ht="15" customHeight="1" x14ac:dyDescent="0.25">
      <c r="B507" s="314">
        <v>105</v>
      </c>
      <c r="C507" s="315"/>
      <c r="D507" s="314" t="s">
        <v>623</v>
      </c>
      <c r="E507" s="315"/>
      <c r="F507" s="316">
        <v>177.8</v>
      </c>
      <c r="G507" s="315"/>
      <c r="H507" s="317" t="s">
        <v>651</v>
      </c>
      <c r="I507" s="314" t="s">
        <v>616</v>
      </c>
      <c r="J507" s="315"/>
    </row>
    <row r="508" spans="2:10" ht="15" customHeight="1" x14ac:dyDescent="0.25">
      <c r="B508" s="314">
        <v>106</v>
      </c>
      <c r="C508" s="315"/>
      <c r="D508" s="314" t="s">
        <v>623</v>
      </c>
      <c r="E508" s="315"/>
      <c r="F508" s="316">
        <v>446</v>
      </c>
      <c r="G508" s="315"/>
      <c r="H508" s="317" t="s">
        <v>651</v>
      </c>
      <c r="I508" s="314" t="s">
        <v>609</v>
      </c>
      <c r="J508" s="315"/>
    </row>
    <row r="509" spans="2:10" ht="15" customHeight="1" x14ac:dyDescent="0.25">
      <c r="B509" s="314">
        <v>107</v>
      </c>
      <c r="C509" s="315"/>
      <c r="D509" s="314" t="s">
        <v>623</v>
      </c>
      <c r="E509" s="315"/>
      <c r="F509" s="316">
        <v>183.5</v>
      </c>
      <c r="G509" s="315"/>
      <c r="H509" s="317" t="s">
        <v>651</v>
      </c>
      <c r="I509" s="314" t="s">
        <v>635</v>
      </c>
      <c r="J509" s="315"/>
    </row>
    <row r="510" spans="2:10" ht="15" customHeight="1" x14ac:dyDescent="0.25">
      <c r="B510" s="314">
        <v>108</v>
      </c>
      <c r="C510" s="315"/>
      <c r="D510" s="314" t="s">
        <v>623</v>
      </c>
      <c r="E510" s="315"/>
      <c r="F510" s="316">
        <v>443.6</v>
      </c>
      <c r="G510" s="315"/>
      <c r="H510" s="317" t="s">
        <v>651</v>
      </c>
      <c r="I510" s="314" t="s">
        <v>617</v>
      </c>
      <c r="J510" s="315"/>
    </row>
    <row r="511" spans="2:10" ht="15" customHeight="1" x14ac:dyDescent="0.25">
      <c r="B511" s="314">
        <v>109</v>
      </c>
      <c r="C511" s="315"/>
      <c r="D511" s="314" t="s">
        <v>623</v>
      </c>
      <c r="E511" s="315"/>
      <c r="F511" s="316">
        <v>175.5</v>
      </c>
      <c r="G511" s="315"/>
      <c r="H511" s="317" t="s">
        <v>651</v>
      </c>
      <c r="I511" s="314" t="s">
        <v>619</v>
      </c>
      <c r="J511" s="315"/>
    </row>
    <row r="512" spans="2:10" ht="15" customHeight="1" x14ac:dyDescent="0.25">
      <c r="B512" s="314">
        <v>110</v>
      </c>
      <c r="C512" s="315"/>
      <c r="D512" s="314" t="s">
        <v>623</v>
      </c>
      <c r="E512" s="315"/>
      <c r="F512" s="316">
        <v>274.5</v>
      </c>
      <c r="G512" s="315"/>
      <c r="H512" s="317" t="s">
        <v>651</v>
      </c>
      <c r="I512" s="314" t="s">
        <v>618</v>
      </c>
      <c r="J512" s="315"/>
    </row>
    <row r="513" spans="2:10" ht="15" customHeight="1" x14ac:dyDescent="0.25">
      <c r="B513" s="314">
        <v>111</v>
      </c>
      <c r="C513" s="315"/>
      <c r="D513" s="314" t="s">
        <v>623</v>
      </c>
      <c r="E513" s="315"/>
      <c r="F513" s="316">
        <v>353.8</v>
      </c>
      <c r="G513" s="315"/>
      <c r="H513" s="317" t="s">
        <v>503</v>
      </c>
      <c r="I513" s="314" t="s">
        <v>618</v>
      </c>
      <c r="J513" s="315"/>
    </row>
    <row r="514" spans="2:10" ht="15" customHeight="1" x14ac:dyDescent="0.25">
      <c r="B514" s="314">
        <v>112</v>
      </c>
      <c r="C514" s="315"/>
      <c r="D514" s="314" t="s">
        <v>623</v>
      </c>
      <c r="E514" s="315"/>
      <c r="F514" s="316">
        <v>111.6</v>
      </c>
      <c r="G514" s="315"/>
      <c r="H514" s="317" t="s">
        <v>503</v>
      </c>
      <c r="I514" s="314" t="s">
        <v>627</v>
      </c>
      <c r="J514" s="315"/>
    </row>
    <row r="515" spans="2:10" ht="15" customHeight="1" x14ac:dyDescent="0.25">
      <c r="B515" s="314">
        <v>113</v>
      </c>
      <c r="C515" s="315"/>
      <c r="D515" s="314" t="s">
        <v>623</v>
      </c>
      <c r="E515" s="315"/>
      <c r="F515" s="316">
        <v>936</v>
      </c>
      <c r="G515" s="315"/>
      <c r="H515" s="317" t="s">
        <v>652</v>
      </c>
      <c r="I515" s="314" t="s">
        <v>653</v>
      </c>
      <c r="J515" s="315"/>
    </row>
    <row r="516" spans="2:10" ht="15" customHeight="1" x14ac:dyDescent="0.25">
      <c r="B516" s="314">
        <v>114</v>
      </c>
      <c r="C516" s="315"/>
      <c r="D516" s="314" t="s">
        <v>623</v>
      </c>
      <c r="E516" s="315"/>
      <c r="F516" s="316">
        <v>361</v>
      </c>
      <c r="G516" s="315"/>
      <c r="H516" s="317" t="s">
        <v>544</v>
      </c>
      <c r="I516" s="314" t="s">
        <v>618</v>
      </c>
      <c r="J516" s="315"/>
    </row>
    <row r="517" spans="2:10" ht="15" customHeight="1" x14ac:dyDescent="0.25">
      <c r="B517" s="314">
        <v>115</v>
      </c>
      <c r="C517" s="315"/>
      <c r="D517" s="314" t="s">
        <v>623</v>
      </c>
      <c r="E517" s="315"/>
      <c r="F517" s="316">
        <v>141.5</v>
      </c>
      <c r="G517" s="315"/>
      <c r="H517" s="317" t="s">
        <v>654</v>
      </c>
      <c r="I517" s="314" t="s">
        <v>635</v>
      </c>
      <c r="J517" s="315"/>
    </row>
    <row r="518" spans="2:10" ht="15" customHeight="1" x14ac:dyDescent="0.25">
      <c r="B518" s="314">
        <v>116</v>
      </c>
      <c r="C518" s="315"/>
      <c r="D518" s="314" t="s">
        <v>623</v>
      </c>
      <c r="E518" s="315"/>
      <c r="F518" s="316">
        <v>228.8</v>
      </c>
      <c r="G518" s="315"/>
      <c r="H518" s="317" t="s">
        <v>654</v>
      </c>
      <c r="I518" s="314" t="s">
        <v>647</v>
      </c>
      <c r="J518" s="315"/>
    </row>
    <row r="519" spans="2:10" ht="15" customHeight="1" x14ac:dyDescent="0.25">
      <c r="B519" s="314">
        <v>117</v>
      </c>
      <c r="C519" s="315"/>
      <c r="D519" s="314" t="s">
        <v>623</v>
      </c>
      <c r="E519" s="315"/>
      <c r="F519" s="316">
        <v>218.3</v>
      </c>
      <c r="G519" s="315"/>
      <c r="H519" s="317" t="s">
        <v>654</v>
      </c>
      <c r="I519" s="314" t="s">
        <v>615</v>
      </c>
      <c r="J519" s="315"/>
    </row>
    <row r="520" spans="2:10" ht="15" customHeight="1" x14ac:dyDescent="0.25">
      <c r="B520" s="314">
        <v>118</v>
      </c>
      <c r="C520" s="315"/>
      <c r="D520" s="314" t="s">
        <v>623</v>
      </c>
      <c r="E520" s="315"/>
      <c r="F520" s="316">
        <v>92.3</v>
      </c>
      <c r="G520" s="315"/>
      <c r="H520" s="317" t="s">
        <v>654</v>
      </c>
      <c r="I520" s="314" t="s">
        <v>617</v>
      </c>
      <c r="J520" s="315"/>
    </row>
    <row r="521" spans="2:10" ht="15" customHeight="1" x14ac:dyDescent="0.25">
      <c r="B521" s="314">
        <v>119</v>
      </c>
      <c r="C521" s="315"/>
      <c r="D521" s="314" t="s">
        <v>623</v>
      </c>
      <c r="E521" s="315"/>
      <c r="F521" s="316">
        <v>212.1</v>
      </c>
      <c r="G521" s="315"/>
      <c r="H521" s="317" t="s">
        <v>654</v>
      </c>
      <c r="I521" s="314" t="s">
        <v>647</v>
      </c>
      <c r="J521" s="315"/>
    </row>
    <row r="522" spans="2:10" ht="15" customHeight="1" x14ac:dyDescent="0.25">
      <c r="B522" s="314">
        <v>120</v>
      </c>
      <c r="C522" s="315"/>
      <c r="D522" s="314" t="s">
        <v>623</v>
      </c>
      <c r="E522" s="315"/>
      <c r="F522" s="316">
        <v>374.8</v>
      </c>
      <c r="G522" s="315"/>
      <c r="H522" s="317" t="s">
        <v>654</v>
      </c>
      <c r="I522" s="314" t="s">
        <v>615</v>
      </c>
      <c r="J522" s="315"/>
    </row>
    <row r="523" spans="2:10" ht="15" customHeight="1" x14ac:dyDescent="0.25">
      <c r="B523" s="314">
        <v>121</v>
      </c>
      <c r="C523" s="315"/>
      <c r="D523" s="314" t="s">
        <v>623</v>
      </c>
      <c r="E523" s="315"/>
      <c r="F523" s="316">
        <v>224.3</v>
      </c>
      <c r="G523" s="315"/>
      <c r="H523" s="317" t="s">
        <v>654</v>
      </c>
      <c r="I523" s="314" t="s">
        <v>647</v>
      </c>
      <c r="J523" s="315"/>
    </row>
    <row r="524" spans="2:10" ht="15" customHeight="1" x14ac:dyDescent="0.25">
      <c r="B524" s="314">
        <v>122</v>
      </c>
      <c r="C524" s="315"/>
      <c r="D524" s="314" t="s">
        <v>623</v>
      </c>
      <c r="E524" s="315"/>
      <c r="F524" s="316">
        <v>78</v>
      </c>
      <c r="G524" s="315"/>
      <c r="H524" s="317" t="s">
        <v>654</v>
      </c>
      <c r="I524" s="314" t="s">
        <v>647</v>
      </c>
      <c r="J524" s="315"/>
    </row>
    <row r="525" spans="2:10" ht="15" customHeight="1" x14ac:dyDescent="0.25">
      <c r="B525" s="314">
        <v>123</v>
      </c>
      <c r="C525" s="315"/>
      <c r="D525" s="314" t="s">
        <v>623</v>
      </c>
      <c r="E525" s="315"/>
      <c r="F525" s="316">
        <v>114.5</v>
      </c>
      <c r="G525" s="315"/>
      <c r="H525" s="317" t="s">
        <v>654</v>
      </c>
      <c r="I525" s="314" t="s">
        <v>638</v>
      </c>
      <c r="J525" s="315"/>
    </row>
    <row r="526" spans="2:10" ht="15" customHeight="1" x14ac:dyDescent="0.25">
      <c r="B526" s="314">
        <v>124</v>
      </c>
      <c r="C526" s="315"/>
      <c r="D526" s="314" t="s">
        <v>623</v>
      </c>
      <c r="E526" s="315"/>
      <c r="F526" s="316">
        <v>68.900000000000006</v>
      </c>
      <c r="G526" s="315"/>
      <c r="H526" s="317" t="s">
        <v>654</v>
      </c>
      <c r="I526" s="314" t="s">
        <v>617</v>
      </c>
      <c r="J526" s="315"/>
    </row>
    <row r="527" spans="2:10" ht="15" customHeight="1" x14ac:dyDescent="0.25">
      <c r="B527" s="314">
        <v>125</v>
      </c>
      <c r="C527" s="315"/>
      <c r="D527" s="314" t="s">
        <v>623</v>
      </c>
      <c r="E527" s="315"/>
      <c r="F527" s="316">
        <v>129.9</v>
      </c>
      <c r="G527" s="315"/>
      <c r="H527" s="317" t="s">
        <v>655</v>
      </c>
      <c r="I527" s="314" t="s">
        <v>647</v>
      </c>
      <c r="J527" s="315"/>
    </row>
    <row r="528" spans="2:10" ht="15" customHeight="1" x14ac:dyDescent="0.25">
      <c r="B528" s="314">
        <v>126</v>
      </c>
      <c r="C528" s="315"/>
      <c r="D528" s="314" t="s">
        <v>623</v>
      </c>
      <c r="E528" s="315"/>
      <c r="F528" s="316">
        <v>252.2</v>
      </c>
      <c r="G528" s="315"/>
      <c r="H528" s="317" t="s">
        <v>655</v>
      </c>
      <c r="I528" s="314" t="s">
        <v>619</v>
      </c>
      <c r="J528" s="315"/>
    </row>
    <row r="529" spans="2:10" ht="15" customHeight="1" x14ac:dyDescent="0.25">
      <c r="B529" s="314">
        <v>127</v>
      </c>
      <c r="C529" s="315"/>
      <c r="D529" s="314" t="s">
        <v>623</v>
      </c>
      <c r="E529" s="315"/>
      <c r="F529" s="316">
        <v>82.6</v>
      </c>
      <c r="G529" s="315"/>
      <c r="H529" s="317" t="s">
        <v>655</v>
      </c>
      <c r="I529" s="314" t="s">
        <v>647</v>
      </c>
      <c r="J529" s="315"/>
    </row>
    <row r="530" spans="2:10" ht="15" customHeight="1" x14ac:dyDescent="0.25">
      <c r="B530" s="314">
        <v>128</v>
      </c>
      <c r="C530" s="315"/>
      <c r="D530" s="314" t="s">
        <v>623</v>
      </c>
      <c r="E530" s="315"/>
      <c r="F530" s="316">
        <v>81.099999999999994</v>
      </c>
      <c r="G530" s="315"/>
      <c r="H530" s="317" t="s">
        <v>655</v>
      </c>
      <c r="I530" s="314" t="s">
        <v>620</v>
      </c>
      <c r="J530" s="315"/>
    </row>
    <row r="531" spans="2:10" ht="15" customHeight="1" x14ac:dyDescent="0.25">
      <c r="B531" s="314">
        <v>129</v>
      </c>
      <c r="C531" s="315"/>
      <c r="D531" s="314" t="s">
        <v>623</v>
      </c>
      <c r="E531" s="315"/>
      <c r="F531" s="316">
        <v>32.6</v>
      </c>
      <c r="G531" s="315"/>
      <c r="H531" s="317" t="s">
        <v>655</v>
      </c>
      <c r="I531" s="314" t="s">
        <v>627</v>
      </c>
      <c r="J531" s="315"/>
    </row>
    <row r="532" spans="2:10" ht="15" customHeight="1" x14ac:dyDescent="0.25">
      <c r="B532" s="314">
        <v>130</v>
      </c>
      <c r="C532" s="315"/>
      <c r="D532" s="314" t="s">
        <v>623</v>
      </c>
      <c r="E532" s="315"/>
      <c r="F532" s="316">
        <v>457.8</v>
      </c>
      <c r="G532" s="315"/>
      <c r="H532" s="317" t="s">
        <v>655</v>
      </c>
      <c r="I532" s="314" t="s">
        <v>618</v>
      </c>
      <c r="J532" s="315"/>
    </row>
    <row r="533" spans="2:10" ht="15" customHeight="1" x14ac:dyDescent="0.25">
      <c r="B533" s="314">
        <v>131</v>
      </c>
      <c r="C533" s="315"/>
      <c r="D533" s="314" t="s">
        <v>623</v>
      </c>
      <c r="E533" s="315"/>
      <c r="F533" s="316">
        <v>354.6</v>
      </c>
      <c r="G533" s="315"/>
      <c r="H533" s="317" t="s">
        <v>655</v>
      </c>
      <c r="I533" s="314" t="s">
        <v>618</v>
      </c>
      <c r="J533" s="315"/>
    </row>
    <row r="534" spans="2:10" ht="15" customHeight="1" x14ac:dyDescent="0.25">
      <c r="B534" s="314">
        <v>132</v>
      </c>
      <c r="C534" s="315"/>
      <c r="D534" s="314" t="s">
        <v>623</v>
      </c>
      <c r="E534" s="315"/>
      <c r="F534" s="316">
        <v>54.5</v>
      </c>
      <c r="G534" s="315"/>
      <c r="H534" s="317" t="s">
        <v>655</v>
      </c>
      <c r="I534" s="314" t="s">
        <v>628</v>
      </c>
      <c r="J534" s="315"/>
    </row>
    <row r="535" spans="2:10" ht="15" customHeight="1" x14ac:dyDescent="0.25">
      <c r="B535" s="314">
        <v>133</v>
      </c>
      <c r="C535" s="315"/>
      <c r="D535" s="314" t="s">
        <v>623</v>
      </c>
      <c r="E535" s="315"/>
      <c r="F535" s="316">
        <v>96.1</v>
      </c>
      <c r="G535" s="315"/>
      <c r="H535" s="317" t="s">
        <v>655</v>
      </c>
      <c r="I535" s="314" t="s">
        <v>627</v>
      </c>
      <c r="J535" s="315"/>
    </row>
    <row r="536" spans="2:10" ht="15" customHeight="1" x14ac:dyDescent="0.25">
      <c r="B536" s="314">
        <v>134</v>
      </c>
      <c r="C536" s="315"/>
      <c r="D536" s="314" t="s">
        <v>623</v>
      </c>
      <c r="E536" s="315"/>
      <c r="F536" s="316">
        <v>97.5</v>
      </c>
      <c r="G536" s="315"/>
      <c r="H536" s="317" t="s">
        <v>655</v>
      </c>
      <c r="I536" s="314" t="s">
        <v>635</v>
      </c>
      <c r="J536" s="315"/>
    </row>
    <row r="537" spans="2:10" ht="15" customHeight="1" x14ac:dyDescent="0.25">
      <c r="B537" s="314">
        <v>135</v>
      </c>
      <c r="C537" s="315"/>
      <c r="D537" s="314" t="s">
        <v>623</v>
      </c>
      <c r="E537" s="315"/>
      <c r="F537" s="316">
        <v>130</v>
      </c>
      <c r="G537" s="315"/>
      <c r="H537" s="317" t="s">
        <v>655</v>
      </c>
      <c r="I537" s="314" t="s">
        <v>635</v>
      </c>
      <c r="J537" s="315"/>
    </row>
    <row r="538" spans="2:10" ht="15" customHeight="1" x14ac:dyDescent="0.25">
      <c r="B538" s="314">
        <v>136</v>
      </c>
      <c r="C538" s="315"/>
      <c r="D538" s="314" t="s">
        <v>623</v>
      </c>
      <c r="E538" s="315"/>
      <c r="F538" s="316">
        <v>66.099999999999994</v>
      </c>
      <c r="G538" s="315"/>
      <c r="H538" s="317" t="s">
        <v>655</v>
      </c>
      <c r="I538" s="314" t="s">
        <v>647</v>
      </c>
      <c r="J538" s="315"/>
    </row>
    <row r="539" spans="2:10" ht="15" customHeight="1" x14ac:dyDescent="0.25">
      <c r="B539" s="314">
        <v>137</v>
      </c>
      <c r="C539" s="315"/>
      <c r="D539" s="314" t="s">
        <v>623</v>
      </c>
      <c r="E539" s="315"/>
      <c r="F539" s="316">
        <v>188.1</v>
      </c>
      <c r="G539" s="315"/>
      <c r="H539" s="317" t="s">
        <v>655</v>
      </c>
      <c r="I539" s="314" t="s">
        <v>617</v>
      </c>
      <c r="J539" s="315"/>
    </row>
    <row r="540" spans="2:10" ht="15" customHeight="1" x14ac:dyDescent="0.25">
      <c r="B540" s="314">
        <v>138</v>
      </c>
      <c r="C540" s="315"/>
      <c r="D540" s="314" t="s">
        <v>623</v>
      </c>
      <c r="E540" s="315"/>
      <c r="F540" s="316">
        <v>89.5</v>
      </c>
      <c r="G540" s="315"/>
      <c r="H540" s="317" t="s">
        <v>655</v>
      </c>
      <c r="I540" s="314" t="s">
        <v>635</v>
      </c>
      <c r="J540" s="315"/>
    </row>
    <row r="541" spans="2:10" ht="15" customHeight="1" x14ac:dyDescent="0.25">
      <c r="B541" s="314">
        <v>139</v>
      </c>
      <c r="C541" s="315"/>
      <c r="D541" s="314" t="s">
        <v>623</v>
      </c>
      <c r="E541" s="315"/>
      <c r="F541" s="316">
        <v>180.75</v>
      </c>
      <c r="G541" s="315"/>
      <c r="H541" s="317" t="s">
        <v>655</v>
      </c>
      <c r="I541" s="314" t="s">
        <v>619</v>
      </c>
      <c r="J541" s="315"/>
    </row>
    <row r="542" spans="2:10" ht="15" customHeight="1" x14ac:dyDescent="0.25">
      <c r="B542" s="314">
        <v>140</v>
      </c>
      <c r="C542" s="315"/>
      <c r="D542" s="314" t="s">
        <v>623</v>
      </c>
      <c r="E542" s="315"/>
      <c r="F542" s="316">
        <v>91</v>
      </c>
      <c r="G542" s="315"/>
      <c r="H542" s="317" t="s">
        <v>655</v>
      </c>
      <c r="I542" s="314" t="s">
        <v>656</v>
      </c>
      <c r="J542" s="315"/>
    </row>
    <row r="543" spans="2:10" ht="15" customHeight="1" x14ac:dyDescent="0.25">
      <c r="B543" s="314">
        <v>141</v>
      </c>
      <c r="C543" s="315"/>
      <c r="D543" s="314" t="s">
        <v>1177</v>
      </c>
      <c r="E543" s="315"/>
      <c r="F543" s="316">
        <v>289.5</v>
      </c>
      <c r="G543" s="315"/>
      <c r="H543" s="317" t="s">
        <v>655</v>
      </c>
      <c r="I543" s="314" t="s">
        <v>609</v>
      </c>
      <c r="J543" s="315"/>
    </row>
    <row r="544" spans="2:10" ht="15" customHeight="1" x14ac:dyDescent="0.25">
      <c r="B544" s="314">
        <v>142</v>
      </c>
      <c r="C544" s="315"/>
      <c r="D544" s="314" t="s">
        <v>623</v>
      </c>
      <c r="E544" s="315"/>
      <c r="F544" s="316">
        <v>144.80000000000001</v>
      </c>
      <c r="G544" s="315"/>
      <c r="H544" s="317" t="s">
        <v>655</v>
      </c>
      <c r="I544" s="314" t="s">
        <v>647</v>
      </c>
      <c r="J544" s="315"/>
    </row>
    <row r="545" spans="2:10" ht="15" customHeight="1" x14ac:dyDescent="0.25">
      <c r="B545" s="314">
        <v>143</v>
      </c>
      <c r="C545" s="315"/>
      <c r="D545" s="314" t="s">
        <v>1178</v>
      </c>
      <c r="E545" s="315"/>
      <c r="F545" s="316">
        <v>6160</v>
      </c>
      <c r="G545" s="315"/>
      <c r="H545" s="317" t="s">
        <v>424</v>
      </c>
      <c r="I545" s="314" t="s">
        <v>610</v>
      </c>
      <c r="J545" s="315"/>
    </row>
    <row r="546" spans="2:10" ht="15" customHeight="1" x14ac:dyDescent="0.25">
      <c r="B546" s="314">
        <v>144</v>
      </c>
      <c r="C546" s="315"/>
      <c r="D546" s="314" t="s">
        <v>1179</v>
      </c>
      <c r="E546" s="315"/>
      <c r="F546" s="316">
        <v>79.400000000000006</v>
      </c>
      <c r="G546" s="315"/>
      <c r="H546" s="317" t="s">
        <v>549</v>
      </c>
      <c r="I546" s="314" t="s">
        <v>610</v>
      </c>
      <c r="J546" s="315"/>
    </row>
    <row r="547" spans="2:10" ht="15" customHeight="1" x14ac:dyDescent="0.25">
      <c r="B547" s="314">
        <v>145</v>
      </c>
      <c r="C547" s="315"/>
      <c r="D547" s="314" t="s">
        <v>1179</v>
      </c>
      <c r="E547" s="315"/>
      <c r="F547" s="316">
        <v>151.5</v>
      </c>
      <c r="G547" s="315"/>
      <c r="H547" s="317" t="s">
        <v>549</v>
      </c>
      <c r="I547" s="314" t="s">
        <v>610</v>
      </c>
      <c r="J547" s="315"/>
    </row>
    <row r="548" spans="2:10" ht="15" customHeight="1" x14ac:dyDescent="0.25">
      <c r="B548" s="314">
        <v>146</v>
      </c>
      <c r="C548" s="315"/>
      <c r="D548" s="314" t="s">
        <v>1179</v>
      </c>
      <c r="E548" s="315"/>
      <c r="F548" s="316">
        <v>153.1</v>
      </c>
      <c r="G548" s="315"/>
      <c r="H548" s="317" t="s">
        <v>556</v>
      </c>
      <c r="I548" s="314" t="s">
        <v>610</v>
      </c>
      <c r="J548" s="315"/>
    </row>
    <row r="549" spans="2:10" ht="15" customHeight="1" x14ac:dyDescent="0.25">
      <c r="B549" s="314">
        <v>147</v>
      </c>
      <c r="C549" s="315"/>
      <c r="D549" s="314" t="s">
        <v>1179</v>
      </c>
      <c r="E549" s="315"/>
      <c r="F549" s="316">
        <v>5611.2</v>
      </c>
      <c r="G549" s="315"/>
      <c r="H549" s="317" t="s">
        <v>426</v>
      </c>
      <c r="I549" s="314" t="s">
        <v>610</v>
      </c>
      <c r="J549" s="315"/>
    </row>
    <row r="550" spans="2:10" x14ac:dyDescent="0.25">
      <c r="B550" s="296"/>
      <c r="C550" s="294"/>
      <c r="D550" s="296"/>
      <c r="E550" s="294"/>
      <c r="F550" s="297">
        <v>70804.10000000002</v>
      </c>
      <c r="G550" s="294"/>
      <c r="H550" s="180"/>
      <c r="I550" s="296"/>
      <c r="J550" s="294"/>
    </row>
    <row r="551" spans="2:10" ht="45.6" customHeight="1" x14ac:dyDescent="0.25">
      <c r="B551" s="298" t="s">
        <v>657</v>
      </c>
      <c r="C551" s="299"/>
      <c r="D551" s="299"/>
      <c r="E551" s="299"/>
      <c r="F551" s="299"/>
      <c r="G551" s="299"/>
      <c r="H551" s="299"/>
      <c r="I551" s="299"/>
      <c r="J551" s="299"/>
    </row>
    <row r="552" spans="2:10" ht="15" customHeight="1" x14ac:dyDescent="0.25">
      <c r="B552" s="296" t="s">
        <v>163</v>
      </c>
      <c r="C552" s="294"/>
      <c r="D552" s="296" t="s">
        <v>164</v>
      </c>
      <c r="E552" s="294"/>
      <c r="F552" s="296" t="s">
        <v>165</v>
      </c>
      <c r="G552" s="294"/>
      <c r="H552" s="180" t="s">
        <v>166</v>
      </c>
      <c r="I552" s="296" t="s">
        <v>167</v>
      </c>
      <c r="J552" s="294"/>
    </row>
    <row r="553" spans="2:10" ht="15" customHeight="1" x14ac:dyDescent="0.25">
      <c r="B553" s="293">
        <v>1</v>
      </c>
      <c r="C553" s="294"/>
      <c r="D553" s="293" t="s">
        <v>658</v>
      </c>
      <c r="E553" s="294"/>
      <c r="F553" s="295">
        <v>4999</v>
      </c>
      <c r="G553" s="294"/>
      <c r="H553" s="181" t="s">
        <v>183</v>
      </c>
      <c r="I553" s="293" t="s">
        <v>659</v>
      </c>
      <c r="J553" s="294"/>
    </row>
    <row r="554" spans="2:10" ht="15" customHeight="1" x14ac:dyDescent="0.25">
      <c r="B554" s="293">
        <v>2</v>
      </c>
      <c r="C554" s="294"/>
      <c r="D554" s="293" t="s">
        <v>658</v>
      </c>
      <c r="E554" s="294"/>
      <c r="F554" s="295">
        <v>4980</v>
      </c>
      <c r="G554" s="294"/>
      <c r="H554" s="181" t="s">
        <v>243</v>
      </c>
      <c r="I554" s="293" t="s">
        <v>660</v>
      </c>
      <c r="J554" s="294"/>
    </row>
    <row r="555" spans="2:10" ht="15" customHeight="1" x14ac:dyDescent="0.25">
      <c r="B555" s="293">
        <v>3</v>
      </c>
      <c r="C555" s="294"/>
      <c r="D555" s="293" t="s">
        <v>658</v>
      </c>
      <c r="E555" s="294"/>
      <c r="F555" s="295">
        <v>5000</v>
      </c>
      <c r="G555" s="294"/>
      <c r="H555" s="181" t="s">
        <v>243</v>
      </c>
      <c r="I555" s="293" t="s">
        <v>661</v>
      </c>
      <c r="J555" s="294"/>
    </row>
    <row r="556" spans="2:10" ht="15" customHeight="1" x14ac:dyDescent="0.25">
      <c r="B556" s="293">
        <v>4</v>
      </c>
      <c r="C556" s="294"/>
      <c r="D556" s="293" t="s">
        <v>658</v>
      </c>
      <c r="E556" s="294"/>
      <c r="F556" s="295">
        <v>4950</v>
      </c>
      <c r="G556" s="294"/>
      <c r="H556" s="181" t="s">
        <v>243</v>
      </c>
      <c r="I556" s="293" t="s">
        <v>662</v>
      </c>
      <c r="J556" s="294"/>
    </row>
    <row r="557" spans="2:10" ht="15" customHeight="1" x14ac:dyDescent="0.25">
      <c r="B557" s="293">
        <v>5</v>
      </c>
      <c r="C557" s="294"/>
      <c r="D557" s="293" t="s">
        <v>658</v>
      </c>
      <c r="E557" s="294"/>
      <c r="F557" s="295">
        <v>4000</v>
      </c>
      <c r="G557" s="294"/>
      <c r="H557" s="181" t="s">
        <v>371</v>
      </c>
      <c r="I557" s="293" t="s">
        <v>663</v>
      </c>
      <c r="J557" s="294"/>
    </row>
    <row r="558" spans="2:10" ht="15" customHeight="1" x14ac:dyDescent="0.25">
      <c r="B558" s="293">
        <v>6</v>
      </c>
      <c r="C558" s="294"/>
      <c r="D558" s="293" t="s">
        <v>658</v>
      </c>
      <c r="E558" s="294"/>
      <c r="F558" s="295">
        <v>20000</v>
      </c>
      <c r="G558" s="294"/>
      <c r="H558" s="181" t="s">
        <v>416</v>
      </c>
      <c r="I558" s="293" t="s">
        <v>664</v>
      </c>
      <c r="J558" s="294"/>
    </row>
    <row r="559" spans="2:10" ht="15" customHeight="1" x14ac:dyDescent="0.25">
      <c r="B559" s="293">
        <v>7</v>
      </c>
      <c r="C559" s="294"/>
      <c r="D559" s="293" t="s">
        <v>658</v>
      </c>
      <c r="E559" s="294"/>
      <c r="F559" s="295">
        <v>2200</v>
      </c>
      <c r="G559" s="294"/>
      <c r="H559" s="181" t="s">
        <v>433</v>
      </c>
      <c r="I559" s="293" t="s">
        <v>665</v>
      </c>
      <c r="J559" s="294"/>
    </row>
    <row r="560" spans="2:10" ht="15" customHeight="1" x14ac:dyDescent="0.25">
      <c r="B560" s="293">
        <v>8</v>
      </c>
      <c r="C560" s="294"/>
      <c r="D560" s="293" t="s">
        <v>658</v>
      </c>
      <c r="E560" s="294"/>
      <c r="F560" s="295">
        <v>2495</v>
      </c>
      <c r="G560" s="294"/>
      <c r="H560" s="181" t="s">
        <v>416</v>
      </c>
      <c r="I560" s="293" t="s">
        <v>666</v>
      </c>
      <c r="J560" s="294"/>
    </row>
    <row r="561" spans="2:10" ht="15" customHeight="1" x14ac:dyDescent="0.25">
      <c r="B561" s="293">
        <v>9</v>
      </c>
      <c r="C561" s="294"/>
      <c r="D561" s="293" t="s">
        <v>658</v>
      </c>
      <c r="E561" s="294"/>
      <c r="F561" s="295">
        <v>1600</v>
      </c>
      <c r="G561" s="294"/>
      <c r="H561" s="181" t="s">
        <v>416</v>
      </c>
      <c r="I561" s="293" t="s">
        <v>667</v>
      </c>
      <c r="J561" s="294"/>
    </row>
    <row r="562" spans="2:10" ht="15" customHeight="1" x14ac:dyDescent="0.25">
      <c r="B562" s="293">
        <v>10</v>
      </c>
      <c r="C562" s="294"/>
      <c r="D562" s="293" t="s">
        <v>658</v>
      </c>
      <c r="E562" s="294"/>
      <c r="F562" s="295">
        <v>2324.2399999999998</v>
      </c>
      <c r="G562" s="294"/>
      <c r="H562" s="181" t="s">
        <v>416</v>
      </c>
      <c r="I562" s="293" t="s">
        <v>668</v>
      </c>
      <c r="J562" s="294"/>
    </row>
    <row r="563" spans="2:10" ht="15" customHeight="1" x14ac:dyDescent="0.25">
      <c r="B563" s="293">
        <v>11</v>
      </c>
      <c r="C563" s="294"/>
      <c r="D563" s="293" t="s">
        <v>658</v>
      </c>
      <c r="E563" s="294"/>
      <c r="F563" s="295">
        <v>2000</v>
      </c>
      <c r="G563" s="294"/>
      <c r="H563" s="181" t="s">
        <v>416</v>
      </c>
      <c r="I563" s="293" t="s">
        <v>669</v>
      </c>
      <c r="J563" s="294"/>
    </row>
    <row r="564" spans="2:10" x14ac:dyDescent="0.25">
      <c r="B564" s="296"/>
      <c r="C564" s="294"/>
      <c r="D564" s="296"/>
      <c r="E564" s="294"/>
      <c r="F564" s="297">
        <v>54548.24</v>
      </c>
      <c r="G564" s="294"/>
      <c r="H564" s="180"/>
      <c r="I564" s="296"/>
      <c r="J564" s="294"/>
    </row>
    <row r="565" spans="2:10" ht="45.6" customHeight="1" x14ac:dyDescent="0.25">
      <c r="B565" s="298" t="s">
        <v>670</v>
      </c>
      <c r="C565" s="299"/>
      <c r="D565" s="299"/>
      <c r="E565" s="299"/>
      <c r="F565" s="299"/>
      <c r="G565" s="299"/>
      <c r="H565" s="299"/>
      <c r="I565" s="299"/>
      <c r="J565" s="299"/>
    </row>
    <row r="566" spans="2:10" ht="15" customHeight="1" x14ac:dyDescent="0.25">
      <c r="B566" s="296" t="s">
        <v>163</v>
      </c>
      <c r="C566" s="294"/>
      <c r="D566" s="296" t="s">
        <v>164</v>
      </c>
      <c r="E566" s="294"/>
      <c r="F566" s="296" t="s">
        <v>165</v>
      </c>
      <c r="G566" s="294"/>
      <c r="H566" s="180" t="s">
        <v>166</v>
      </c>
      <c r="I566" s="296" t="s">
        <v>167</v>
      </c>
      <c r="J566" s="294"/>
    </row>
    <row r="567" spans="2:10" ht="15" customHeight="1" x14ac:dyDescent="0.25">
      <c r="B567" s="293">
        <v>1</v>
      </c>
      <c r="C567" s="294"/>
      <c r="D567" s="293" t="s">
        <v>658</v>
      </c>
      <c r="E567" s="294"/>
      <c r="F567" s="295">
        <v>4500</v>
      </c>
      <c r="G567" s="294"/>
      <c r="H567" s="181" t="s">
        <v>217</v>
      </c>
      <c r="I567" s="293" t="s">
        <v>671</v>
      </c>
      <c r="J567" s="294"/>
    </row>
    <row r="568" spans="2:10" ht="15" customHeight="1" x14ac:dyDescent="0.25">
      <c r="B568" s="293">
        <v>2</v>
      </c>
      <c r="C568" s="294"/>
      <c r="D568" s="293" t="s">
        <v>658</v>
      </c>
      <c r="E568" s="294"/>
      <c r="F568" s="295">
        <v>1645.93</v>
      </c>
      <c r="G568" s="294"/>
      <c r="H568" s="181" t="s">
        <v>642</v>
      </c>
      <c r="I568" s="293" t="s">
        <v>672</v>
      </c>
      <c r="J568" s="294"/>
    </row>
    <row r="569" spans="2:10" ht="15" customHeight="1" x14ac:dyDescent="0.25">
      <c r="B569" s="293">
        <v>3</v>
      </c>
      <c r="C569" s="294"/>
      <c r="D569" s="293" t="s">
        <v>658</v>
      </c>
      <c r="E569" s="294"/>
      <c r="F569" s="295">
        <v>1500</v>
      </c>
      <c r="G569" s="294"/>
      <c r="H569" s="181" t="s">
        <v>416</v>
      </c>
      <c r="I569" s="293" t="s">
        <v>673</v>
      </c>
      <c r="J569" s="294"/>
    </row>
    <row r="570" spans="2:10" ht="15" customHeight="1" x14ac:dyDescent="0.25">
      <c r="B570" s="293">
        <v>4</v>
      </c>
      <c r="C570" s="294"/>
      <c r="D570" s="293" t="s">
        <v>658</v>
      </c>
      <c r="E570" s="294"/>
      <c r="F570" s="295">
        <v>1500</v>
      </c>
      <c r="G570" s="294"/>
      <c r="H570" s="181" t="s">
        <v>416</v>
      </c>
      <c r="I570" s="293" t="s">
        <v>674</v>
      </c>
      <c r="J570" s="294"/>
    </row>
    <row r="571" spans="2:10" ht="15" customHeight="1" x14ac:dyDescent="0.25">
      <c r="B571" s="293">
        <v>5</v>
      </c>
      <c r="C571" s="294"/>
      <c r="D571" s="293" t="s">
        <v>658</v>
      </c>
      <c r="E571" s="294"/>
      <c r="F571" s="295">
        <v>2500</v>
      </c>
      <c r="G571" s="294"/>
      <c r="H571" s="181" t="s">
        <v>416</v>
      </c>
      <c r="I571" s="293" t="s">
        <v>675</v>
      </c>
      <c r="J571" s="294"/>
    </row>
    <row r="572" spans="2:10" ht="15" customHeight="1" x14ac:dyDescent="0.25">
      <c r="B572" s="293">
        <v>6</v>
      </c>
      <c r="C572" s="294"/>
      <c r="D572" s="293" t="s">
        <v>658</v>
      </c>
      <c r="E572" s="294"/>
      <c r="F572" s="295">
        <v>2000</v>
      </c>
      <c r="G572" s="294"/>
      <c r="H572" s="181" t="s">
        <v>435</v>
      </c>
      <c r="I572" s="293" t="s">
        <v>676</v>
      </c>
      <c r="J572" s="294"/>
    </row>
    <row r="573" spans="2:10" x14ac:dyDescent="0.25">
      <c r="B573" s="296"/>
      <c r="C573" s="294"/>
      <c r="D573" s="296"/>
      <c r="E573" s="294"/>
      <c r="F573" s="297">
        <v>13645.93</v>
      </c>
      <c r="G573" s="294"/>
      <c r="H573" s="180"/>
      <c r="I573" s="296"/>
      <c r="J573" s="294"/>
    </row>
    <row r="574" spans="2:10" ht="12.6" customHeight="1" x14ac:dyDescent="0.25"/>
    <row r="575" spans="2:10" ht="108.4" customHeight="1" x14ac:dyDescent="0.25"/>
  </sheetData>
  <mergeCells count="2226">
    <mergeCell ref="B572:C572"/>
    <mergeCell ref="D572:E572"/>
    <mergeCell ref="F572:G572"/>
    <mergeCell ref="I572:J572"/>
    <mergeCell ref="B573:C573"/>
    <mergeCell ref="D573:E573"/>
    <mergeCell ref="F573:G573"/>
    <mergeCell ref="I573:J573"/>
    <mergeCell ref="B570:C570"/>
    <mergeCell ref="D570:E570"/>
    <mergeCell ref="F570:G570"/>
    <mergeCell ref="I570:J570"/>
    <mergeCell ref="B571:C571"/>
    <mergeCell ref="D571:E571"/>
    <mergeCell ref="F571:G571"/>
    <mergeCell ref="I571:J571"/>
    <mergeCell ref="B568:C568"/>
    <mergeCell ref="D568:E568"/>
    <mergeCell ref="F568:G568"/>
    <mergeCell ref="I568:J568"/>
    <mergeCell ref="B569:C569"/>
    <mergeCell ref="D569:E569"/>
    <mergeCell ref="F569:G569"/>
    <mergeCell ref="I569:J569"/>
    <mergeCell ref="B565:J565"/>
    <mergeCell ref="B566:C566"/>
    <mergeCell ref="D566:E566"/>
    <mergeCell ref="F566:G566"/>
    <mergeCell ref="I566:J566"/>
    <mergeCell ref="B567:C567"/>
    <mergeCell ref="D567:E567"/>
    <mergeCell ref="F567:G567"/>
    <mergeCell ref="I567:J567"/>
    <mergeCell ref="B563:C563"/>
    <mergeCell ref="D563:E563"/>
    <mergeCell ref="F563:G563"/>
    <mergeCell ref="I563:J563"/>
    <mergeCell ref="B564:C564"/>
    <mergeCell ref="D564:E564"/>
    <mergeCell ref="F564:G564"/>
    <mergeCell ref="I564:J564"/>
    <mergeCell ref="B561:C561"/>
    <mergeCell ref="D561:E561"/>
    <mergeCell ref="F561:G561"/>
    <mergeCell ref="I561:J561"/>
    <mergeCell ref="B562:C562"/>
    <mergeCell ref="D562:E562"/>
    <mergeCell ref="F562:G562"/>
    <mergeCell ref="I562:J562"/>
    <mergeCell ref="B559:C559"/>
    <mergeCell ref="D559:E559"/>
    <mergeCell ref="F559:G559"/>
    <mergeCell ref="I559:J559"/>
    <mergeCell ref="B560:C560"/>
    <mergeCell ref="D560:E560"/>
    <mergeCell ref="F560:G560"/>
    <mergeCell ref="I560:J560"/>
    <mergeCell ref="B557:C557"/>
    <mergeCell ref="D557:E557"/>
    <mergeCell ref="F557:G557"/>
    <mergeCell ref="I557:J557"/>
    <mergeCell ref="B558:C558"/>
    <mergeCell ref="D558:E558"/>
    <mergeCell ref="F558:G558"/>
    <mergeCell ref="I558:J558"/>
    <mergeCell ref="B555:C555"/>
    <mergeCell ref="D555:E555"/>
    <mergeCell ref="F555:G555"/>
    <mergeCell ref="I555:J555"/>
    <mergeCell ref="B556:C556"/>
    <mergeCell ref="D556:E556"/>
    <mergeCell ref="F556:G556"/>
    <mergeCell ref="I556:J556"/>
    <mergeCell ref="B553:C553"/>
    <mergeCell ref="D553:E553"/>
    <mergeCell ref="F553:G553"/>
    <mergeCell ref="I553:J553"/>
    <mergeCell ref="B554:C554"/>
    <mergeCell ref="D554:E554"/>
    <mergeCell ref="F554:G554"/>
    <mergeCell ref="I554:J554"/>
    <mergeCell ref="B550:C550"/>
    <mergeCell ref="D550:E550"/>
    <mergeCell ref="F550:G550"/>
    <mergeCell ref="I550:J550"/>
    <mergeCell ref="B551:J551"/>
    <mergeCell ref="B552:C552"/>
    <mergeCell ref="D552:E552"/>
    <mergeCell ref="F552:G552"/>
    <mergeCell ref="I552:J552"/>
    <mergeCell ref="B548:C548"/>
    <mergeCell ref="D548:E548"/>
    <mergeCell ref="F548:G548"/>
    <mergeCell ref="I548:J548"/>
    <mergeCell ref="B549:C549"/>
    <mergeCell ref="D549:E549"/>
    <mergeCell ref="F549:G549"/>
    <mergeCell ref="I549:J549"/>
    <mergeCell ref="B546:C546"/>
    <mergeCell ref="D546:E546"/>
    <mergeCell ref="F546:G546"/>
    <mergeCell ref="I546:J546"/>
    <mergeCell ref="B547:C547"/>
    <mergeCell ref="D547:E547"/>
    <mergeCell ref="F547:G547"/>
    <mergeCell ref="I547:J547"/>
    <mergeCell ref="B544:C544"/>
    <mergeCell ref="D544:E544"/>
    <mergeCell ref="F544:G544"/>
    <mergeCell ref="I544:J544"/>
    <mergeCell ref="B545:C545"/>
    <mergeCell ref="D545:E545"/>
    <mergeCell ref="F545:G545"/>
    <mergeCell ref="I545:J545"/>
    <mergeCell ref="B542:C542"/>
    <mergeCell ref="D542:E542"/>
    <mergeCell ref="F542:G542"/>
    <mergeCell ref="I542:J542"/>
    <mergeCell ref="B543:C543"/>
    <mergeCell ref="D543:E543"/>
    <mergeCell ref="F543:G543"/>
    <mergeCell ref="I543:J543"/>
    <mergeCell ref="B540:C540"/>
    <mergeCell ref="D540:E540"/>
    <mergeCell ref="F540:G540"/>
    <mergeCell ref="I540:J540"/>
    <mergeCell ref="B541:C541"/>
    <mergeCell ref="D541:E541"/>
    <mergeCell ref="F541:G541"/>
    <mergeCell ref="I541:J541"/>
    <mergeCell ref="B538:C538"/>
    <mergeCell ref="D538:E538"/>
    <mergeCell ref="F538:G538"/>
    <mergeCell ref="I538:J538"/>
    <mergeCell ref="B539:C539"/>
    <mergeCell ref="D539:E539"/>
    <mergeCell ref="F539:G539"/>
    <mergeCell ref="I539:J539"/>
    <mergeCell ref="B536:C536"/>
    <mergeCell ref="D536:E536"/>
    <mergeCell ref="F536:G536"/>
    <mergeCell ref="I536:J536"/>
    <mergeCell ref="B537:C537"/>
    <mergeCell ref="D537:E537"/>
    <mergeCell ref="F537:G537"/>
    <mergeCell ref="I537:J537"/>
    <mergeCell ref="B534:C534"/>
    <mergeCell ref="D534:E534"/>
    <mergeCell ref="F534:G534"/>
    <mergeCell ref="I534:J534"/>
    <mergeCell ref="B535:C535"/>
    <mergeCell ref="D535:E535"/>
    <mergeCell ref="F535:G535"/>
    <mergeCell ref="I535:J535"/>
    <mergeCell ref="B532:C532"/>
    <mergeCell ref="D532:E532"/>
    <mergeCell ref="F532:G532"/>
    <mergeCell ref="I532:J532"/>
    <mergeCell ref="B533:C533"/>
    <mergeCell ref="D533:E533"/>
    <mergeCell ref="F533:G533"/>
    <mergeCell ref="I533:J533"/>
    <mergeCell ref="B530:C530"/>
    <mergeCell ref="D530:E530"/>
    <mergeCell ref="F530:G530"/>
    <mergeCell ref="I530:J530"/>
    <mergeCell ref="B531:C531"/>
    <mergeCell ref="D531:E531"/>
    <mergeCell ref="F531:G531"/>
    <mergeCell ref="I531:J531"/>
    <mergeCell ref="B528:C528"/>
    <mergeCell ref="D528:E528"/>
    <mergeCell ref="F528:G528"/>
    <mergeCell ref="I528:J528"/>
    <mergeCell ref="B529:C529"/>
    <mergeCell ref="D529:E529"/>
    <mergeCell ref="F529:G529"/>
    <mergeCell ref="I529:J529"/>
    <mergeCell ref="B526:C526"/>
    <mergeCell ref="D526:E526"/>
    <mergeCell ref="F526:G526"/>
    <mergeCell ref="I526:J526"/>
    <mergeCell ref="B527:C527"/>
    <mergeCell ref="D527:E527"/>
    <mergeCell ref="F527:G527"/>
    <mergeCell ref="I527:J527"/>
    <mergeCell ref="B524:C524"/>
    <mergeCell ref="D524:E524"/>
    <mergeCell ref="F524:G524"/>
    <mergeCell ref="I524:J524"/>
    <mergeCell ref="B525:C525"/>
    <mergeCell ref="D525:E525"/>
    <mergeCell ref="F525:G525"/>
    <mergeCell ref="I525:J525"/>
    <mergeCell ref="B522:C522"/>
    <mergeCell ref="D522:E522"/>
    <mergeCell ref="F522:G522"/>
    <mergeCell ref="I522:J522"/>
    <mergeCell ref="B523:C523"/>
    <mergeCell ref="D523:E523"/>
    <mergeCell ref="F523:G523"/>
    <mergeCell ref="I523:J523"/>
    <mergeCell ref="B520:C520"/>
    <mergeCell ref="D520:E520"/>
    <mergeCell ref="F520:G520"/>
    <mergeCell ref="I520:J520"/>
    <mergeCell ref="B521:C521"/>
    <mergeCell ref="D521:E521"/>
    <mergeCell ref="F521:G521"/>
    <mergeCell ref="I521:J521"/>
    <mergeCell ref="B518:C518"/>
    <mergeCell ref="D518:E518"/>
    <mergeCell ref="F518:G518"/>
    <mergeCell ref="I518:J518"/>
    <mergeCell ref="B519:C519"/>
    <mergeCell ref="D519:E519"/>
    <mergeCell ref="F519:G519"/>
    <mergeCell ref="I519:J519"/>
    <mergeCell ref="B516:C516"/>
    <mergeCell ref="D516:E516"/>
    <mergeCell ref="F516:G516"/>
    <mergeCell ref="I516:J516"/>
    <mergeCell ref="B517:C517"/>
    <mergeCell ref="D517:E517"/>
    <mergeCell ref="F517:G517"/>
    <mergeCell ref="I517:J517"/>
    <mergeCell ref="B514:C514"/>
    <mergeCell ref="D514:E514"/>
    <mergeCell ref="F514:G514"/>
    <mergeCell ref="I514:J514"/>
    <mergeCell ref="B515:C515"/>
    <mergeCell ref="D515:E515"/>
    <mergeCell ref="F515:G515"/>
    <mergeCell ref="I515:J515"/>
    <mergeCell ref="B512:C512"/>
    <mergeCell ref="D512:E512"/>
    <mergeCell ref="F512:G512"/>
    <mergeCell ref="I512:J512"/>
    <mergeCell ref="B513:C513"/>
    <mergeCell ref="D513:E513"/>
    <mergeCell ref="F513:G513"/>
    <mergeCell ref="I513:J513"/>
    <mergeCell ref="B510:C510"/>
    <mergeCell ref="D510:E510"/>
    <mergeCell ref="F510:G510"/>
    <mergeCell ref="I510:J510"/>
    <mergeCell ref="B511:C511"/>
    <mergeCell ref="D511:E511"/>
    <mergeCell ref="F511:G511"/>
    <mergeCell ref="I511:J511"/>
    <mergeCell ref="B508:C508"/>
    <mergeCell ref="D508:E508"/>
    <mergeCell ref="F508:G508"/>
    <mergeCell ref="I508:J508"/>
    <mergeCell ref="B509:C509"/>
    <mergeCell ref="D509:E509"/>
    <mergeCell ref="F509:G509"/>
    <mergeCell ref="I509:J509"/>
    <mergeCell ref="B506:C506"/>
    <mergeCell ref="D506:E506"/>
    <mergeCell ref="F506:G506"/>
    <mergeCell ref="I506:J506"/>
    <mergeCell ref="B507:C507"/>
    <mergeCell ref="D507:E507"/>
    <mergeCell ref="F507:G507"/>
    <mergeCell ref="I507:J507"/>
    <mergeCell ref="B504:C504"/>
    <mergeCell ref="D504:E504"/>
    <mergeCell ref="F504:G504"/>
    <mergeCell ref="I504:J504"/>
    <mergeCell ref="B505:C505"/>
    <mergeCell ref="D505:E505"/>
    <mergeCell ref="F505:G505"/>
    <mergeCell ref="I505:J505"/>
    <mergeCell ref="B502:C502"/>
    <mergeCell ref="D502:E502"/>
    <mergeCell ref="F502:G502"/>
    <mergeCell ref="I502:J502"/>
    <mergeCell ref="B503:C503"/>
    <mergeCell ref="D503:E503"/>
    <mergeCell ref="F503:G503"/>
    <mergeCell ref="I503:J503"/>
    <mergeCell ref="B500:C500"/>
    <mergeCell ref="D500:E500"/>
    <mergeCell ref="F500:G500"/>
    <mergeCell ref="I500:J500"/>
    <mergeCell ref="B501:C501"/>
    <mergeCell ref="D501:E501"/>
    <mergeCell ref="F501:G501"/>
    <mergeCell ref="I501:J501"/>
    <mergeCell ref="B498:C498"/>
    <mergeCell ref="D498:E498"/>
    <mergeCell ref="F498:G498"/>
    <mergeCell ref="I498:J498"/>
    <mergeCell ref="B499:C499"/>
    <mergeCell ref="D499:E499"/>
    <mergeCell ref="F499:G499"/>
    <mergeCell ref="I499:J499"/>
    <mergeCell ref="B496:C496"/>
    <mergeCell ref="D496:E496"/>
    <mergeCell ref="F496:G496"/>
    <mergeCell ref="I496:J496"/>
    <mergeCell ref="B497:C497"/>
    <mergeCell ref="D497:E497"/>
    <mergeCell ref="F497:G497"/>
    <mergeCell ref="I497:J497"/>
    <mergeCell ref="B494:C494"/>
    <mergeCell ref="D494:E494"/>
    <mergeCell ref="F494:G494"/>
    <mergeCell ref="I494:J494"/>
    <mergeCell ref="B495:C495"/>
    <mergeCell ref="D495:E495"/>
    <mergeCell ref="F495:G495"/>
    <mergeCell ref="I495:J495"/>
    <mergeCell ref="B492:C492"/>
    <mergeCell ref="D492:E492"/>
    <mergeCell ref="F492:G492"/>
    <mergeCell ref="I492:J492"/>
    <mergeCell ref="B493:C493"/>
    <mergeCell ref="D493:E493"/>
    <mergeCell ref="F493:G493"/>
    <mergeCell ref="I493:J493"/>
    <mergeCell ref="B490:C490"/>
    <mergeCell ref="D490:E490"/>
    <mergeCell ref="F490:G490"/>
    <mergeCell ref="I490:J490"/>
    <mergeCell ref="B491:C491"/>
    <mergeCell ref="D491:E491"/>
    <mergeCell ref="F491:G491"/>
    <mergeCell ref="I491:J491"/>
    <mergeCell ref="B488:C488"/>
    <mergeCell ref="D488:E488"/>
    <mergeCell ref="F488:G488"/>
    <mergeCell ref="I488:J488"/>
    <mergeCell ref="B489:C489"/>
    <mergeCell ref="D489:E489"/>
    <mergeCell ref="F489:G489"/>
    <mergeCell ref="I489:J489"/>
    <mergeCell ref="B486:C486"/>
    <mergeCell ref="D486:E486"/>
    <mergeCell ref="F486:G486"/>
    <mergeCell ref="I486:J486"/>
    <mergeCell ref="B487:C487"/>
    <mergeCell ref="D487:E487"/>
    <mergeCell ref="F487:G487"/>
    <mergeCell ref="I487:J487"/>
    <mergeCell ref="B484:C484"/>
    <mergeCell ref="D484:E484"/>
    <mergeCell ref="F484:G484"/>
    <mergeCell ref="I484:J484"/>
    <mergeCell ref="B485:C485"/>
    <mergeCell ref="D485:E485"/>
    <mergeCell ref="F485:G485"/>
    <mergeCell ref="I485:J485"/>
    <mergeCell ref="B482:C482"/>
    <mergeCell ref="D482:E482"/>
    <mergeCell ref="F482:G482"/>
    <mergeCell ref="I482:J482"/>
    <mergeCell ref="B483:C483"/>
    <mergeCell ref="D483:E483"/>
    <mergeCell ref="F483:G483"/>
    <mergeCell ref="I483:J483"/>
    <mergeCell ref="B480:C480"/>
    <mergeCell ref="D480:E480"/>
    <mergeCell ref="F480:G480"/>
    <mergeCell ref="I480:J480"/>
    <mergeCell ref="B481:C481"/>
    <mergeCell ref="D481:E481"/>
    <mergeCell ref="F481:G481"/>
    <mergeCell ref="I481:J481"/>
    <mergeCell ref="B478:C478"/>
    <mergeCell ref="D478:E478"/>
    <mergeCell ref="F478:G478"/>
    <mergeCell ref="I478:J478"/>
    <mergeCell ref="B479:C479"/>
    <mergeCell ref="D479:E479"/>
    <mergeCell ref="F479:G479"/>
    <mergeCell ref="I479:J479"/>
    <mergeCell ref="B476:C476"/>
    <mergeCell ref="D476:E476"/>
    <mergeCell ref="F476:G476"/>
    <mergeCell ref="I476:J476"/>
    <mergeCell ref="B477:C477"/>
    <mergeCell ref="D477:E477"/>
    <mergeCell ref="F477:G477"/>
    <mergeCell ref="I477:J477"/>
    <mergeCell ref="B474:C474"/>
    <mergeCell ref="D474:E474"/>
    <mergeCell ref="F474:G474"/>
    <mergeCell ref="I474:J474"/>
    <mergeCell ref="B475:C475"/>
    <mergeCell ref="D475:E475"/>
    <mergeCell ref="F475:G475"/>
    <mergeCell ref="I475:J475"/>
    <mergeCell ref="B472:C472"/>
    <mergeCell ref="D472:E472"/>
    <mergeCell ref="F472:G472"/>
    <mergeCell ref="I472:J472"/>
    <mergeCell ref="B473:C473"/>
    <mergeCell ref="D473:E473"/>
    <mergeCell ref="F473:G473"/>
    <mergeCell ref="I473:J473"/>
    <mergeCell ref="B470:C470"/>
    <mergeCell ref="D470:E470"/>
    <mergeCell ref="F470:G470"/>
    <mergeCell ref="I470:J470"/>
    <mergeCell ref="B471:C471"/>
    <mergeCell ref="D471:E471"/>
    <mergeCell ref="F471:G471"/>
    <mergeCell ref="I471:J471"/>
    <mergeCell ref="B468:C468"/>
    <mergeCell ref="D468:E468"/>
    <mergeCell ref="F468:G468"/>
    <mergeCell ref="I468:J468"/>
    <mergeCell ref="B469:C469"/>
    <mergeCell ref="D469:E469"/>
    <mergeCell ref="F469:G469"/>
    <mergeCell ref="I469:J469"/>
    <mergeCell ref="B466:C466"/>
    <mergeCell ref="D466:E466"/>
    <mergeCell ref="F466:G466"/>
    <mergeCell ref="I466:J466"/>
    <mergeCell ref="B467:C467"/>
    <mergeCell ref="D467:E467"/>
    <mergeCell ref="F467:G467"/>
    <mergeCell ref="I467:J467"/>
    <mergeCell ref="B464:C464"/>
    <mergeCell ref="D464:E464"/>
    <mergeCell ref="F464:G464"/>
    <mergeCell ref="I464:J464"/>
    <mergeCell ref="B465:C465"/>
    <mergeCell ref="D465:E465"/>
    <mergeCell ref="F465:G465"/>
    <mergeCell ref="I465:J465"/>
    <mergeCell ref="B462:C462"/>
    <mergeCell ref="D462:E462"/>
    <mergeCell ref="F462:G462"/>
    <mergeCell ref="I462:J462"/>
    <mergeCell ref="B463:C463"/>
    <mergeCell ref="D463:E463"/>
    <mergeCell ref="F463:G463"/>
    <mergeCell ref="I463:J463"/>
    <mergeCell ref="B460:C460"/>
    <mergeCell ref="D460:E460"/>
    <mergeCell ref="F460:G460"/>
    <mergeCell ref="I460:J460"/>
    <mergeCell ref="B461:C461"/>
    <mergeCell ref="D461:E461"/>
    <mergeCell ref="F461:G461"/>
    <mergeCell ref="I461:J461"/>
    <mergeCell ref="B458:C458"/>
    <mergeCell ref="D458:E458"/>
    <mergeCell ref="F458:G458"/>
    <mergeCell ref="I458:J458"/>
    <mergeCell ref="B459:C459"/>
    <mergeCell ref="D459:E459"/>
    <mergeCell ref="F459:G459"/>
    <mergeCell ref="I459:J459"/>
    <mergeCell ref="B456:C456"/>
    <mergeCell ref="D456:E456"/>
    <mergeCell ref="F456:G456"/>
    <mergeCell ref="I456:J456"/>
    <mergeCell ref="B457:C457"/>
    <mergeCell ref="D457:E457"/>
    <mergeCell ref="F457:G457"/>
    <mergeCell ref="I457:J457"/>
    <mergeCell ref="B454:C454"/>
    <mergeCell ref="D454:E454"/>
    <mergeCell ref="F454:G454"/>
    <mergeCell ref="I454:J454"/>
    <mergeCell ref="B455:C455"/>
    <mergeCell ref="D455:E455"/>
    <mergeCell ref="F455:G455"/>
    <mergeCell ref="I455:J455"/>
    <mergeCell ref="B452:C452"/>
    <mergeCell ref="D452:E452"/>
    <mergeCell ref="F452:G452"/>
    <mergeCell ref="I452:J452"/>
    <mergeCell ref="B453:C453"/>
    <mergeCell ref="D453:E453"/>
    <mergeCell ref="F453:G453"/>
    <mergeCell ref="I453:J453"/>
    <mergeCell ref="B450:C450"/>
    <mergeCell ref="D450:E450"/>
    <mergeCell ref="F450:G450"/>
    <mergeCell ref="I450:J450"/>
    <mergeCell ref="B451:C451"/>
    <mergeCell ref="D451:E451"/>
    <mergeCell ref="F451:G451"/>
    <mergeCell ref="I451:J451"/>
    <mergeCell ref="B448:C448"/>
    <mergeCell ref="D448:E448"/>
    <mergeCell ref="F448:G448"/>
    <mergeCell ref="I448:J448"/>
    <mergeCell ref="B449:C449"/>
    <mergeCell ref="D449:E449"/>
    <mergeCell ref="F449:G449"/>
    <mergeCell ref="I449:J449"/>
    <mergeCell ref="B446:C446"/>
    <mergeCell ref="D446:E446"/>
    <mergeCell ref="F446:G446"/>
    <mergeCell ref="I446:J446"/>
    <mergeCell ref="B447:C447"/>
    <mergeCell ref="D447:E447"/>
    <mergeCell ref="F447:G447"/>
    <mergeCell ref="I447:J447"/>
    <mergeCell ref="B444:C444"/>
    <mergeCell ref="D444:E444"/>
    <mergeCell ref="F444:G444"/>
    <mergeCell ref="I444:J444"/>
    <mergeCell ref="B445:C445"/>
    <mergeCell ref="D445:E445"/>
    <mergeCell ref="F445:G445"/>
    <mergeCell ref="I445:J445"/>
    <mergeCell ref="B442:C442"/>
    <mergeCell ref="D442:E442"/>
    <mergeCell ref="F442:G442"/>
    <mergeCell ref="I442:J442"/>
    <mergeCell ref="B443:C443"/>
    <mergeCell ref="D443:E443"/>
    <mergeCell ref="F443:G443"/>
    <mergeCell ref="I443:J443"/>
    <mergeCell ref="B440:C440"/>
    <mergeCell ref="D440:E440"/>
    <mergeCell ref="F440:G440"/>
    <mergeCell ref="I440:J440"/>
    <mergeCell ref="B441:C441"/>
    <mergeCell ref="D441:E441"/>
    <mergeCell ref="F441:G441"/>
    <mergeCell ref="I441:J441"/>
    <mergeCell ref="B438:C438"/>
    <mergeCell ref="D438:E438"/>
    <mergeCell ref="F438:G438"/>
    <mergeCell ref="I438:J438"/>
    <mergeCell ref="B439:C439"/>
    <mergeCell ref="D439:E439"/>
    <mergeCell ref="F439:G439"/>
    <mergeCell ref="I439:J439"/>
    <mergeCell ref="B436:C436"/>
    <mergeCell ref="D436:E436"/>
    <mergeCell ref="F436:G436"/>
    <mergeCell ref="I436:J436"/>
    <mergeCell ref="B437:C437"/>
    <mergeCell ref="D437:E437"/>
    <mergeCell ref="F437:G437"/>
    <mergeCell ref="I437:J437"/>
    <mergeCell ref="B434:C434"/>
    <mergeCell ref="D434:E434"/>
    <mergeCell ref="F434:G434"/>
    <mergeCell ref="I434:J434"/>
    <mergeCell ref="B435:C435"/>
    <mergeCell ref="D435:E435"/>
    <mergeCell ref="F435:G435"/>
    <mergeCell ref="I435:J435"/>
    <mergeCell ref="B432:C432"/>
    <mergeCell ref="D432:E432"/>
    <mergeCell ref="F432:G432"/>
    <mergeCell ref="I432:J432"/>
    <mergeCell ref="B433:C433"/>
    <mergeCell ref="D433:E433"/>
    <mergeCell ref="F433:G433"/>
    <mergeCell ref="I433:J433"/>
    <mergeCell ref="B430:C430"/>
    <mergeCell ref="D430:E430"/>
    <mergeCell ref="F430:G430"/>
    <mergeCell ref="I430:J430"/>
    <mergeCell ref="B431:C431"/>
    <mergeCell ref="D431:E431"/>
    <mergeCell ref="F431:G431"/>
    <mergeCell ref="I431:J431"/>
    <mergeCell ref="B428:C428"/>
    <mergeCell ref="D428:E428"/>
    <mergeCell ref="F428:G428"/>
    <mergeCell ref="I428:J428"/>
    <mergeCell ref="B429:C429"/>
    <mergeCell ref="D429:E429"/>
    <mergeCell ref="F429:G429"/>
    <mergeCell ref="I429:J429"/>
    <mergeCell ref="B426:C426"/>
    <mergeCell ref="D426:E426"/>
    <mergeCell ref="F426:G426"/>
    <mergeCell ref="I426:J426"/>
    <mergeCell ref="B427:C427"/>
    <mergeCell ref="D427:E427"/>
    <mergeCell ref="F427:G427"/>
    <mergeCell ref="I427:J427"/>
    <mergeCell ref="B424:C424"/>
    <mergeCell ref="D424:E424"/>
    <mergeCell ref="F424:G424"/>
    <mergeCell ref="I424:J424"/>
    <mergeCell ref="B425:C425"/>
    <mergeCell ref="D425:E425"/>
    <mergeCell ref="F425:G425"/>
    <mergeCell ref="I425:J425"/>
    <mergeCell ref="B422:C422"/>
    <mergeCell ref="D422:E422"/>
    <mergeCell ref="F422:G422"/>
    <mergeCell ref="I422:J422"/>
    <mergeCell ref="B423:C423"/>
    <mergeCell ref="D423:E423"/>
    <mergeCell ref="F423:G423"/>
    <mergeCell ref="I423:J423"/>
    <mergeCell ref="B420:C420"/>
    <mergeCell ref="D420:E420"/>
    <mergeCell ref="F420:G420"/>
    <mergeCell ref="I420:J420"/>
    <mergeCell ref="B421:C421"/>
    <mergeCell ref="D421:E421"/>
    <mergeCell ref="F421:G421"/>
    <mergeCell ref="I421:J421"/>
    <mergeCell ref="B418:C418"/>
    <mergeCell ref="D418:E418"/>
    <mergeCell ref="F418:G418"/>
    <mergeCell ref="I418:J418"/>
    <mergeCell ref="B419:C419"/>
    <mergeCell ref="D419:E419"/>
    <mergeCell ref="F419:G419"/>
    <mergeCell ref="I419:J419"/>
    <mergeCell ref="B416:C416"/>
    <mergeCell ref="D416:E416"/>
    <mergeCell ref="F416:G416"/>
    <mergeCell ref="I416:J416"/>
    <mergeCell ref="B417:C417"/>
    <mergeCell ref="D417:E417"/>
    <mergeCell ref="F417:G417"/>
    <mergeCell ref="I417:J417"/>
    <mergeCell ref="B414:C414"/>
    <mergeCell ref="D414:E414"/>
    <mergeCell ref="F414:G414"/>
    <mergeCell ref="I414:J414"/>
    <mergeCell ref="B415:C415"/>
    <mergeCell ref="D415:E415"/>
    <mergeCell ref="F415:G415"/>
    <mergeCell ref="I415:J415"/>
    <mergeCell ref="B412:C412"/>
    <mergeCell ref="D412:E412"/>
    <mergeCell ref="F412:G412"/>
    <mergeCell ref="I412:J412"/>
    <mergeCell ref="B413:C413"/>
    <mergeCell ref="D413:E413"/>
    <mergeCell ref="F413:G413"/>
    <mergeCell ref="I413:J413"/>
    <mergeCell ref="B410:C410"/>
    <mergeCell ref="D410:E410"/>
    <mergeCell ref="F410:G410"/>
    <mergeCell ref="I410:J410"/>
    <mergeCell ref="B411:C411"/>
    <mergeCell ref="D411:E411"/>
    <mergeCell ref="F411:G411"/>
    <mergeCell ref="I411:J411"/>
    <mergeCell ref="B408:C408"/>
    <mergeCell ref="D408:E408"/>
    <mergeCell ref="F408:G408"/>
    <mergeCell ref="I408:J408"/>
    <mergeCell ref="B409:C409"/>
    <mergeCell ref="D409:E409"/>
    <mergeCell ref="F409:G409"/>
    <mergeCell ref="I409:J409"/>
    <mergeCell ref="B406:C406"/>
    <mergeCell ref="D406:E406"/>
    <mergeCell ref="F406:G406"/>
    <mergeCell ref="I406:J406"/>
    <mergeCell ref="B407:C407"/>
    <mergeCell ref="D407:E407"/>
    <mergeCell ref="F407:G407"/>
    <mergeCell ref="I407:J407"/>
    <mergeCell ref="B404:C404"/>
    <mergeCell ref="D404:E404"/>
    <mergeCell ref="F404:G404"/>
    <mergeCell ref="I404:J404"/>
    <mergeCell ref="B405:C405"/>
    <mergeCell ref="D405:E405"/>
    <mergeCell ref="F405:G405"/>
    <mergeCell ref="I405:J405"/>
    <mergeCell ref="B401:J401"/>
    <mergeCell ref="B402:C402"/>
    <mergeCell ref="D402:E402"/>
    <mergeCell ref="F402:G402"/>
    <mergeCell ref="I402:J402"/>
    <mergeCell ref="B403:C403"/>
    <mergeCell ref="D403:E403"/>
    <mergeCell ref="F403:G403"/>
    <mergeCell ref="I403:J403"/>
    <mergeCell ref="B399:C399"/>
    <mergeCell ref="D399:E399"/>
    <mergeCell ref="F399:G399"/>
    <mergeCell ref="I399:J399"/>
    <mergeCell ref="B400:C400"/>
    <mergeCell ref="D400:E400"/>
    <mergeCell ref="F400:G400"/>
    <mergeCell ref="I400:J400"/>
    <mergeCell ref="B397:C397"/>
    <mergeCell ref="D397:E397"/>
    <mergeCell ref="F397:G397"/>
    <mergeCell ref="I397:J397"/>
    <mergeCell ref="B398:C398"/>
    <mergeCell ref="D398:E398"/>
    <mergeCell ref="F398:G398"/>
    <mergeCell ref="I398:J398"/>
    <mergeCell ref="B395:C395"/>
    <mergeCell ref="D395:E395"/>
    <mergeCell ref="F395:G395"/>
    <mergeCell ref="I395:J395"/>
    <mergeCell ref="B396:C396"/>
    <mergeCell ref="D396:E396"/>
    <mergeCell ref="F396:G396"/>
    <mergeCell ref="I396:J396"/>
    <mergeCell ref="B392:C392"/>
    <mergeCell ref="D392:E392"/>
    <mergeCell ref="F392:G392"/>
    <mergeCell ref="I392:J392"/>
    <mergeCell ref="B393:J393"/>
    <mergeCell ref="B394:C394"/>
    <mergeCell ref="D394:E394"/>
    <mergeCell ref="F394:G394"/>
    <mergeCell ref="I394:J394"/>
    <mergeCell ref="B390:C390"/>
    <mergeCell ref="D390:E390"/>
    <mergeCell ref="F390:G390"/>
    <mergeCell ref="I390:J390"/>
    <mergeCell ref="B391:C391"/>
    <mergeCell ref="D391:E391"/>
    <mergeCell ref="F391:G391"/>
    <mergeCell ref="I391:J391"/>
    <mergeCell ref="B388:C388"/>
    <mergeCell ref="D388:E388"/>
    <mergeCell ref="F388:G388"/>
    <mergeCell ref="I388:J388"/>
    <mergeCell ref="B389:C389"/>
    <mergeCell ref="D389:E389"/>
    <mergeCell ref="F389:G389"/>
    <mergeCell ref="I389:J389"/>
    <mergeCell ref="B386:C386"/>
    <mergeCell ref="D386:E386"/>
    <mergeCell ref="F386:G386"/>
    <mergeCell ref="I386:J386"/>
    <mergeCell ref="B387:C387"/>
    <mergeCell ref="D387:E387"/>
    <mergeCell ref="F387:G387"/>
    <mergeCell ref="I387:J387"/>
    <mergeCell ref="B384:C384"/>
    <mergeCell ref="D384:E384"/>
    <mergeCell ref="F384:G384"/>
    <mergeCell ref="I384:J384"/>
    <mergeCell ref="B385:C385"/>
    <mergeCell ref="D385:E385"/>
    <mergeCell ref="F385:G385"/>
    <mergeCell ref="I385:J385"/>
    <mergeCell ref="B382:C382"/>
    <mergeCell ref="D382:E382"/>
    <mergeCell ref="F382:G382"/>
    <mergeCell ref="I382:J382"/>
    <mergeCell ref="B383:C383"/>
    <mergeCell ref="D383:E383"/>
    <mergeCell ref="F383:G383"/>
    <mergeCell ref="I383:J383"/>
    <mergeCell ref="B380:C380"/>
    <mergeCell ref="D380:E380"/>
    <mergeCell ref="F380:G380"/>
    <mergeCell ref="I380:J380"/>
    <mergeCell ref="B381:C381"/>
    <mergeCell ref="D381:E381"/>
    <mergeCell ref="F381:G381"/>
    <mergeCell ref="I381:J381"/>
    <mergeCell ref="B378:C378"/>
    <mergeCell ref="D378:E378"/>
    <mergeCell ref="F378:G378"/>
    <mergeCell ref="I378:J378"/>
    <mergeCell ref="B379:C379"/>
    <mergeCell ref="D379:E379"/>
    <mergeCell ref="F379:G379"/>
    <mergeCell ref="I379:J379"/>
    <mergeCell ref="B376:C376"/>
    <mergeCell ref="D376:E376"/>
    <mergeCell ref="F376:G376"/>
    <mergeCell ref="I376:J376"/>
    <mergeCell ref="B377:C377"/>
    <mergeCell ref="D377:E377"/>
    <mergeCell ref="F377:G377"/>
    <mergeCell ref="I377:J377"/>
    <mergeCell ref="B374:C374"/>
    <mergeCell ref="D374:E374"/>
    <mergeCell ref="F374:G374"/>
    <mergeCell ref="I374:J374"/>
    <mergeCell ref="B375:C375"/>
    <mergeCell ref="D375:E375"/>
    <mergeCell ref="F375:G375"/>
    <mergeCell ref="I375:J375"/>
    <mergeCell ref="B372:C372"/>
    <mergeCell ref="D372:E372"/>
    <mergeCell ref="F372:G372"/>
    <mergeCell ref="I372:J372"/>
    <mergeCell ref="B373:C373"/>
    <mergeCell ref="D373:E373"/>
    <mergeCell ref="F373:G373"/>
    <mergeCell ref="I373:J373"/>
    <mergeCell ref="B370:C370"/>
    <mergeCell ref="D370:E370"/>
    <mergeCell ref="F370:G370"/>
    <mergeCell ref="I370:J370"/>
    <mergeCell ref="B371:C371"/>
    <mergeCell ref="D371:E371"/>
    <mergeCell ref="F371:G371"/>
    <mergeCell ref="I371:J371"/>
    <mergeCell ref="B368:C368"/>
    <mergeCell ref="D368:E368"/>
    <mergeCell ref="F368:G368"/>
    <mergeCell ref="I368:J368"/>
    <mergeCell ref="B369:C369"/>
    <mergeCell ref="D369:E369"/>
    <mergeCell ref="F369:G369"/>
    <mergeCell ref="I369:J369"/>
    <mergeCell ref="B365:C365"/>
    <mergeCell ref="D365:E365"/>
    <mergeCell ref="F365:G365"/>
    <mergeCell ref="I365:J365"/>
    <mergeCell ref="B366:J366"/>
    <mergeCell ref="B367:C367"/>
    <mergeCell ref="D367:E367"/>
    <mergeCell ref="F367:G367"/>
    <mergeCell ref="I367:J367"/>
    <mergeCell ref="B363:C363"/>
    <mergeCell ref="D363:E363"/>
    <mergeCell ref="F363:G363"/>
    <mergeCell ref="I363:J363"/>
    <mergeCell ref="B364:C364"/>
    <mergeCell ref="D364:E364"/>
    <mergeCell ref="F364:G364"/>
    <mergeCell ref="I364:J364"/>
    <mergeCell ref="B361:C361"/>
    <mergeCell ref="D361:E361"/>
    <mergeCell ref="F361:G361"/>
    <mergeCell ref="I361:J361"/>
    <mergeCell ref="B362:C362"/>
    <mergeCell ref="D362:E362"/>
    <mergeCell ref="F362:G362"/>
    <mergeCell ref="I362:J362"/>
    <mergeCell ref="B358:C358"/>
    <mergeCell ref="D358:E358"/>
    <mergeCell ref="F358:G358"/>
    <mergeCell ref="I358:J358"/>
    <mergeCell ref="B359:J359"/>
    <mergeCell ref="B360:C360"/>
    <mergeCell ref="D360:E360"/>
    <mergeCell ref="F360:G360"/>
    <mergeCell ref="I360:J360"/>
    <mergeCell ref="B356:C356"/>
    <mergeCell ref="D356:E356"/>
    <mergeCell ref="F356:G356"/>
    <mergeCell ref="I356:J356"/>
    <mergeCell ref="B357:C357"/>
    <mergeCell ref="D357:E357"/>
    <mergeCell ref="F357:G357"/>
    <mergeCell ref="I357:J357"/>
    <mergeCell ref="B354:C354"/>
    <mergeCell ref="D354:E354"/>
    <mergeCell ref="F354:G354"/>
    <mergeCell ref="I354:J354"/>
    <mergeCell ref="B355:C355"/>
    <mergeCell ref="D355:E355"/>
    <mergeCell ref="F355:G355"/>
    <mergeCell ref="I355:J355"/>
    <mergeCell ref="B352:C352"/>
    <mergeCell ref="D352:E352"/>
    <mergeCell ref="F352:G352"/>
    <mergeCell ref="I352:J352"/>
    <mergeCell ref="B353:C353"/>
    <mergeCell ref="D353:E353"/>
    <mergeCell ref="F353:G353"/>
    <mergeCell ref="I353:J353"/>
    <mergeCell ref="B350:C350"/>
    <mergeCell ref="D350:E350"/>
    <mergeCell ref="F350:G350"/>
    <mergeCell ref="I350:J350"/>
    <mergeCell ref="B351:C351"/>
    <mergeCell ref="D351:E351"/>
    <mergeCell ref="F351:G351"/>
    <mergeCell ref="I351:J351"/>
    <mergeCell ref="B348:C348"/>
    <mergeCell ref="D348:E348"/>
    <mergeCell ref="F348:G348"/>
    <mergeCell ref="I348:J348"/>
    <mergeCell ref="B349:C349"/>
    <mergeCell ref="D349:E349"/>
    <mergeCell ref="F349:G349"/>
    <mergeCell ref="I349:J349"/>
    <mergeCell ref="B346:C346"/>
    <mergeCell ref="D346:E346"/>
    <mergeCell ref="F346:G346"/>
    <mergeCell ref="I346:J346"/>
    <mergeCell ref="B347:C347"/>
    <mergeCell ref="D347:E347"/>
    <mergeCell ref="F347:G347"/>
    <mergeCell ref="I347:J347"/>
    <mergeCell ref="B343:J343"/>
    <mergeCell ref="B344:C344"/>
    <mergeCell ref="D344:E344"/>
    <mergeCell ref="F344:G344"/>
    <mergeCell ref="I344:J344"/>
    <mergeCell ref="B345:C345"/>
    <mergeCell ref="D345:E345"/>
    <mergeCell ref="F345:G345"/>
    <mergeCell ref="I345:J345"/>
    <mergeCell ref="B341:C341"/>
    <mergeCell ref="D341:E341"/>
    <mergeCell ref="F341:G341"/>
    <mergeCell ref="I341:J341"/>
    <mergeCell ref="B342:C342"/>
    <mergeCell ref="D342:E342"/>
    <mergeCell ref="F342:G342"/>
    <mergeCell ref="I342:J342"/>
    <mergeCell ref="B339:C339"/>
    <mergeCell ref="D339:E339"/>
    <mergeCell ref="F339:G339"/>
    <mergeCell ref="I339:J339"/>
    <mergeCell ref="B340:C340"/>
    <mergeCell ref="D340:E340"/>
    <mergeCell ref="F340:G340"/>
    <mergeCell ref="I340:J340"/>
    <mergeCell ref="B337:C337"/>
    <mergeCell ref="D337:E337"/>
    <mergeCell ref="F337:G337"/>
    <mergeCell ref="I337:J337"/>
    <mergeCell ref="B338:C338"/>
    <mergeCell ref="D338:E338"/>
    <mergeCell ref="F338:G338"/>
    <mergeCell ref="I338:J338"/>
    <mergeCell ref="B335:C335"/>
    <mergeCell ref="D335:E335"/>
    <mergeCell ref="F335:G335"/>
    <mergeCell ref="I335:J335"/>
    <mergeCell ref="B336:C336"/>
    <mergeCell ref="D336:E336"/>
    <mergeCell ref="F336:G336"/>
    <mergeCell ref="I336:J336"/>
    <mergeCell ref="B333:C333"/>
    <mergeCell ref="D333:E333"/>
    <mergeCell ref="F333:G333"/>
    <mergeCell ref="I333:J333"/>
    <mergeCell ref="B334:C334"/>
    <mergeCell ref="D334:E334"/>
    <mergeCell ref="F334:G334"/>
    <mergeCell ref="I334:J334"/>
    <mergeCell ref="B331:C331"/>
    <mergeCell ref="D331:E331"/>
    <mergeCell ref="F331:G331"/>
    <mergeCell ref="I331:J331"/>
    <mergeCell ref="B332:C332"/>
    <mergeCell ref="D332:E332"/>
    <mergeCell ref="F332:G332"/>
    <mergeCell ref="I332:J332"/>
    <mergeCell ref="B329:C329"/>
    <mergeCell ref="D329:E329"/>
    <mergeCell ref="F329:G329"/>
    <mergeCell ref="I329:J329"/>
    <mergeCell ref="B330:C330"/>
    <mergeCell ref="D330:E330"/>
    <mergeCell ref="F330:G330"/>
    <mergeCell ref="I330:J330"/>
    <mergeCell ref="B327:C327"/>
    <mergeCell ref="D327:E327"/>
    <mergeCell ref="F327:G327"/>
    <mergeCell ref="I327:J327"/>
    <mergeCell ref="B328:C328"/>
    <mergeCell ref="D328:E328"/>
    <mergeCell ref="F328:G328"/>
    <mergeCell ref="I328:J328"/>
    <mergeCell ref="B325:C325"/>
    <mergeCell ref="D325:E325"/>
    <mergeCell ref="F325:G325"/>
    <mergeCell ref="I325:J325"/>
    <mergeCell ref="B326:C326"/>
    <mergeCell ref="D326:E326"/>
    <mergeCell ref="F326:G326"/>
    <mergeCell ref="I326:J326"/>
    <mergeCell ref="B323:C323"/>
    <mergeCell ref="D323:E323"/>
    <mergeCell ref="F323:G323"/>
    <mergeCell ref="I323:J323"/>
    <mergeCell ref="B324:C324"/>
    <mergeCell ref="D324:E324"/>
    <mergeCell ref="F324:G324"/>
    <mergeCell ref="I324:J324"/>
    <mergeCell ref="B321:C321"/>
    <mergeCell ref="D321:E321"/>
    <mergeCell ref="F321:G321"/>
    <mergeCell ref="I321:J321"/>
    <mergeCell ref="B322:C322"/>
    <mergeCell ref="D322:E322"/>
    <mergeCell ref="F322:G322"/>
    <mergeCell ref="I322:J322"/>
    <mergeCell ref="B319:C319"/>
    <mergeCell ref="D319:E319"/>
    <mergeCell ref="F319:G319"/>
    <mergeCell ref="I319:J319"/>
    <mergeCell ref="B320:C320"/>
    <mergeCell ref="D320:E320"/>
    <mergeCell ref="F320:G320"/>
    <mergeCell ref="I320:J320"/>
    <mergeCell ref="B317:C317"/>
    <mergeCell ref="D317:E317"/>
    <mergeCell ref="F317:G317"/>
    <mergeCell ref="I317:J317"/>
    <mergeCell ref="B318:C318"/>
    <mergeCell ref="D318:E318"/>
    <mergeCell ref="F318:G318"/>
    <mergeCell ref="I318:J318"/>
    <mergeCell ref="B314:C314"/>
    <mergeCell ref="D314:E314"/>
    <mergeCell ref="F314:G314"/>
    <mergeCell ref="I314:J314"/>
    <mergeCell ref="B315:J315"/>
    <mergeCell ref="B316:C316"/>
    <mergeCell ref="D316:E316"/>
    <mergeCell ref="F316:G316"/>
    <mergeCell ref="I316:J316"/>
    <mergeCell ref="B312:C312"/>
    <mergeCell ref="D312:E312"/>
    <mergeCell ref="F312:G312"/>
    <mergeCell ref="I312:J312"/>
    <mergeCell ref="B313:C313"/>
    <mergeCell ref="D313:E313"/>
    <mergeCell ref="F313:G313"/>
    <mergeCell ref="I313:J313"/>
    <mergeCell ref="B310:C310"/>
    <mergeCell ref="D310:E310"/>
    <mergeCell ref="F310:G310"/>
    <mergeCell ref="I310:J310"/>
    <mergeCell ref="B311:C311"/>
    <mergeCell ref="D311:E311"/>
    <mergeCell ref="F311:G311"/>
    <mergeCell ref="I311:J311"/>
    <mergeCell ref="B308:C308"/>
    <mergeCell ref="D308:E308"/>
    <mergeCell ref="F308:G308"/>
    <mergeCell ref="I308:J308"/>
    <mergeCell ref="B309:C309"/>
    <mergeCell ref="D309:E309"/>
    <mergeCell ref="F309:G309"/>
    <mergeCell ref="I309:J309"/>
    <mergeCell ref="B306:C306"/>
    <mergeCell ref="D306:E306"/>
    <mergeCell ref="F306:G306"/>
    <mergeCell ref="I306:J306"/>
    <mergeCell ref="B307:C307"/>
    <mergeCell ref="D307:E307"/>
    <mergeCell ref="F307:G307"/>
    <mergeCell ref="I307:J307"/>
    <mergeCell ref="B304:C304"/>
    <mergeCell ref="D304:E304"/>
    <mergeCell ref="F304:G304"/>
    <mergeCell ref="I304:J304"/>
    <mergeCell ref="B305:C305"/>
    <mergeCell ref="D305:E305"/>
    <mergeCell ref="F305:G305"/>
    <mergeCell ref="I305:J305"/>
    <mergeCell ref="B302:C302"/>
    <mergeCell ref="D302:E302"/>
    <mergeCell ref="F302:G302"/>
    <mergeCell ref="I302:J302"/>
    <mergeCell ref="B303:C303"/>
    <mergeCell ref="D303:E303"/>
    <mergeCell ref="F303:G303"/>
    <mergeCell ref="I303:J303"/>
    <mergeCell ref="B300:C300"/>
    <mergeCell ref="D300:E300"/>
    <mergeCell ref="F300:G300"/>
    <mergeCell ref="I300:J300"/>
    <mergeCell ref="B301:C301"/>
    <mergeCell ref="D301:E301"/>
    <mergeCell ref="F301:G301"/>
    <mergeCell ref="I301:J301"/>
    <mergeCell ref="B298:C298"/>
    <mergeCell ref="D298:E298"/>
    <mergeCell ref="F298:G298"/>
    <mergeCell ref="I298:J298"/>
    <mergeCell ref="B299:C299"/>
    <mergeCell ref="D299:E299"/>
    <mergeCell ref="F299:G299"/>
    <mergeCell ref="I299:J299"/>
    <mergeCell ref="B296:C296"/>
    <mergeCell ref="D296:E296"/>
    <mergeCell ref="F296:G296"/>
    <mergeCell ref="I296:J296"/>
    <mergeCell ref="B297:C297"/>
    <mergeCell ref="D297:E297"/>
    <mergeCell ref="F297:G297"/>
    <mergeCell ref="I297:J297"/>
    <mergeCell ref="B294:C294"/>
    <mergeCell ref="D294:E294"/>
    <mergeCell ref="F294:G294"/>
    <mergeCell ref="I294:J294"/>
    <mergeCell ref="B295:C295"/>
    <mergeCell ref="D295:E295"/>
    <mergeCell ref="F295:G295"/>
    <mergeCell ref="I295:J295"/>
    <mergeCell ref="B292:C292"/>
    <mergeCell ref="D292:E292"/>
    <mergeCell ref="F292:G292"/>
    <mergeCell ref="I292:J292"/>
    <mergeCell ref="B293:C293"/>
    <mergeCell ref="D293:E293"/>
    <mergeCell ref="F293:G293"/>
    <mergeCell ref="I293:J293"/>
    <mergeCell ref="B290:C290"/>
    <mergeCell ref="D290:E290"/>
    <mergeCell ref="F290:G290"/>
    <mergeCell ref="I290:J290"/>
    <mergeCell ref="B291:C291"/>
    <mergeCell ref="D291:E291"/>
    <mergeCell ref="F291:G291"/>
    <mergeCell ref="I291:J291"/>
    <mergeCell ref="B288:C288"/>
    <mergeCell ref="D288:E288"/>
    <mergeCell ref="F288:G288"/>
    <mergeCell ref="I288:J288"/>
    <mergeCell ref="B289:C289"/>
    <mergeCell ref="D289:E289"/>
    <mergeCell ref="F289:G289"/>
    <mergeCell ref="I289:J289"/>
    <mergeCell ref="B286:C286"/>
    <mergeCell ref="D286:E286"/>
    <mergeCell ref="F286:G286"/>
    <mergeCell ref="I286:J286"/>
    <mergeCell ref="B287:C287"/>
    <mergeCell ref="D287:E287"/>
    <mergeCell ref="F287:G287"/>
    <mergeCell ref="I287:J287"/>
    <mergeCell ref="B284:C284"/>
    <mergeCell ref="D284:E284"/>
    <mergeCell ref="F284:G284"/>
    <mergeCell ref="I284:J284"/>
    <mergeCell ref="B285:C285"/>
    <mergeCell ref="D285:E285"/>
    <mergeCell ref="F285:G285"/>
    <mergeCell ref="I285:J285"/>
    <mergeCell ref="B282:C282"/>
    <mergeCell ref="D282:E282"/>
    <mergeCell ref="F282:G282"/>
    <mergeCell ref="I282:J282"/>
    <mergeCell ref="B283:C283"/>
    <mergeCell ref="D283:E283"/>
    <mergeCell ref="F283:G283"/>
    <mergeCell ref="I283:J283"/>
    <mergeCell ref="B280:C280"/>
    <mergeCell ref="D280:E280"/>
    <mergeCell ref="F280:G280"/>
    <mergeCell ref="I280:J280"/>
    <mergeCell ref="B281:C281"/>
    <mergeCell ref="D281:E281"/>
    <mergeCell ref="F281:G281"/>
    <mergeCell ref="I281:J281"/>
    <mergeCell ref="B278:C278"/>
    <mergeCell ref="D278:E278"/>
    <mergeCell ref="F278:G278"/>
    <mergeCell ref="I278:J278"/>
    <mergeCell ref="B279:C279"/>
    <mergeCell ref="D279:E279"/>
    <mergeCell ref="F279:G279"/>
    <mergeCell ref="I279:J279"/>
    <mergeCell ref="B276:C276"/>
    <mergeCell ref="D276:E276"/>
    <mergeCell ref="F276:G276"/>
    <mergeCell ref="I276:J276"/>
    <mergeCell ref="B277:C277"/>
    <mergeCell ref="D277:E277"/>
    <mergeCell ref="F277:G277"/>
    <mergeCell ref="I277:J277"/>
    <mergeCell ref="B274:C274"/>
    <mergeCell ref="D274:E274"/>
    <mergeCell ref="F274:G274"/>
    <mergeCell ref="I274:J274"/>
    <mergeCell ref="B275:C275"/>
    <mergeCell ref="D275:E275"/>
    <mergeCell ref="F275:G275"/>
    <mergeCell ref="I275:J275"/>
    <mergeCell ref="B272:C272"/>
    <mergeCell ref="D272:E272"/>
    <mergeCell ref="F272:G272"/>
    <mergeCell ref="I272:J272"/>
    <mergeCell ref="B273:C273"/>
    <mergeCell ref="D273:E273"/>
    <mergeCell ref="F273:G273"/>
    <mergeCell ref="I273:J273"/>
    <mergeCell ref="B270:C270"/>
    <mergeCell ref="D270:E270"/>
    <mergeCell ref="F270:G270"/>
    <mergeCell ref="I270:J270"/>
    <mergeCell ref="B271:C271"/>
    <mergeCell ref="D271:E271"/>
    <mergeCell ref="F271:G271"/>
    <mergeCell ref="I271:J271"/>
    <mergeCell ref="B268:C268"/>
    <mergeCell ref="D268:E268"/>
    <mergeCell ref="F268:G268"/>
    <mergeCell ref="I268:J268"/>
    <mergeCell ref="B269:C269"/>
    <mergeCell ref="D269:E269"/>
    <mergeCell ref="F269:G269"/>
    <mergeCell ref="I269:J269"/>
    <mergeCell ref="B266:C266"/>
    <mergeCell ref="D266:E266"/>
    <mergeCell ref="F266:G266"/>
    <mergeCell ref="I266:J266"/>
    <mergeCell ref="B267:C267"/>
    <mergeCell ref="D267:E267"/>
    <mergeCell ref="F267:G267"/>
    <mergeCell ref="I267:J267"/>
    <mergeCell ref="B264:C264"/>
    <mergeCell ref="D264:E264"/>
    <mergeCell ref="F264:G264"/>
    <mergeCell ref="I264:J264"/>
    <mergeCell ref="B265:C265"/>
    <mergeCell ref="D265:E265"/>
    <mergeCell ref="F265:G265"/>
    <mergeCell ref="I265:J265"/>
    <mergeCell ref="B262:C262"/>
    <mergeCell ref="D262:E262"/>
    <mergeCell ref="F262:G262"/>
    <mergeCell ref="I262:J262"/>
    <mergeCell ref="B263:C263"/>
    <mergeCell ref="D263:E263"/>
    <mergeCell ref="F263:G263"/>
    <mergeCell ref="I263:J263"/>
    <mergeCell ref="B260:C260"/>
    <mergeCell ref="D260:E260"/>
    <mergeCell ref="F260:G260"/>
    <mergeCell ref="I260:J260"/>
    <mergeCell ref="B261:C261"/>
    <mergeCell ref="D261:E261"/>
    <mergeCell ref="F261:G261"/>
    <mergeCell ref="I261:J261"/>
    <mergeCell ref="B258:C258"/>
    <mergeCell ref="D258:E258"/>
    <mergeCell ref="F258:G258"/>
    <mergeCell ref="I258:J258"/>
    <mergeCell ref="B259:C259"/>
    <mergeCell ref="D259:E259"/>
    <mergeCell ref="F259:G259"/>
    <mergeCell ref="I259:J259"/>
    <mergeCell ref="B256:C256"/>
    <mergeCell ref="D256:E256"/>
    <mergeCell ref="F256:G256"/>
    <mergeCell ref="I256:J256"/>
    <mergeCell ref="B257:C257"/>
    <mergeCell ref="D257:E257"/>
    <mergeCell ref="F257:G257"/>
    <mergeCell ref="I257:J257"/>
    <mergeCell ref="B254:C254"/>
    <mergeCell ref="D254:E254"/>
    <mergeCell ref="F254:G254"/>
    <mergeCell ref="I254:J254"/>
    <mergeCell ref="B255:C255"/>
    <mergeCell ref="D255:E255"/>
    <mergeCell ref="F255:G255"/>
    <mergeCell ref="I255:J255"/>
    <mergeCell ref="B252:C252"/>
    <mergeCell ref="D252:E252"/>
    <mergeCell ref="F252:G252"/>
    <mergeCell ref="I252:J252"/>
    <mergeCell ref="B253:C253"/>
    <mergeCell ref="D253:E253"/>
    <mergeCell ref="F253:G253"/>
    <mergeCell ref="I253:J253"/>
    <mergeCell ref="B250:C250"/>
    <mergeCell ref="D250:E250"/>
    <mergeCell ref="F250:G250"/>
    <mergeCell ref="I250:J250"/>
    <mergeCell ref="B251:C251"/>
    <mergeCell ref="D251:E251"/>
    <mergeCell ref="F251:G251"/>
    <mergeCell ref="I251:J251"/>
    <mergeCell ref="B248:C248"/>
    <mergeCell ref="D248:E248"/>
    <mergeCell ref="F248:G248"/>
    <mergeCell ref="I248:J248"/>
    <mergeCell ref="B249:C249"/>
    <mergeCell ref="D249:E249"/>
    <mergeCell ref="F249:G249"/>
    <mergeCell ref="I249:J249"/>
    <mergeCell ref="B246:C246"/>
    <mergeCell ref="D246:E246"/>
    <mergeCell ref="F246:G246"/>
    <mergeCell ref="I246:J246"/>
    <mergeCell ref="B247:C247"/>
    <mergeCell ref="D247:E247"/>
    <mergeCell ref="F247:G247"/>
    <mergeCell ref="I247:J247"/>
    <mergeCell ref="B244:C244"/>
    <mergeCell ref="D244:E244"/>
    <mergeCell ref="F244:G244"/>
    <mergeCell ref="I244:J244"/>
    <mergeCell ref="B245:C245"/>
    <mergeCell ref="D245:E245"/>
    <mergeCell ref="F245:G245"/>
    <mergeCell ref="I245:J245"/>
    <mergeCell ref="B242:C242"/>
    <mergeCell ref="D242:E242"/>
    <mergeCell ref="F242:G242"/>
    <mergeCell ref="I242:J242"/>
    <mergeCell ref="B243:C243"/>
    <mergeCell ref="D243:E243"/>
    <mergeCell ref="F243:G243"/>
    <mergeCell ref="I243:J243"/>
    <mergeCell ref="B240:C240"/>
    <mergeCell ref="D240:E240"/>
    <mergeCell ref="F240:G240"/>
    <mergeCell ref="I240:J240"/>
    <mergeCell ref="B241:C241"/>
    <mergeCell ref="D241:E241"/>
    <mergeCell ref="F241:G241"/>
    <mergeCell ref="I241:J241"/>
    <mergeCell ref="B238:C238"/>
    <mergeCell ref="D238:E238"/>
    <mergeCell ref="F238:G238"/>
    <mergeCell ref="I238:J238"/>
    <mergeCell ref="B239:C239"/>
    <mergeCell ref="D239:E239"/>
    <mergeCell ref="F239:G239"/>
    <mergeCell ref="I239:J239"/>
    <mergeCell ref="B236:C236"/>
    <mergeCell ref="D236:E236"/>
    <mergeCell ref="F236:G236"/>
    <mergeCell ref="I236:J236"/>
    <mergeCell ref="B237:C237"/>
    <mergeCell ref="D237:E237"/>
    <mergeCell ref="F237:G237"/>
    <mergeCell ref="I237:J237"/>
    <mergeCell ref="B234:C234"/>
    <mergeCell ref="D234:E234"/>
    <mergeCell ref="F234:G234"/>
    <mergeCell ref="I234:J234"/>
    <mergeCell ref="B235:C235"/>
    <mergeCell ref="D235:E235"/>
    <mergeCell ref="F235:G235"/>
    <mergeCell ref="I235:J235"/>
    <mergeCell ref="B232:C232"/>
    <mergeCell ref="D232:E232"/>
    <mergeCell ref="F232:G232"/>
    <mergeCell ref="I232:J232"/>
    <mergeCell ref="B233:C233"/>
    <mergeCell ref="D233:E233"/>
    <mergeCell ref="F233:G233"/>
    <mergeCell ref="I233:J233"/>
    <mergeCell ref="B230:C230"/>
    <mergeCell ref="D230:E230"/>
    <mergeCell ref="F230:G230"/>
    <mergeCell ref="I230:J230"/>
    <mergeCell ref="B231:C231"/>
    <mergeCell ref="D231:E231"/>
    <mergeCell ref="F231:G231"/>
    <mergeCell ref="I231:J231"/>
    <mergeCell ref="B228:C228"/>
    <mergeCell ref="D228:E228"/>
    <mergeCell ref="F228:G228"/>
    <mergeCell ref="I228:J228"/>
    <mergeCell ref="B229:C229"/>
    <mergeCell ref="D229:E229"/>
    <mergeCell ref="F229:G229"/>
    <mergeCell ref="I229:J229"/>
    <mergeCell ref="B226:C226"/>
    <mergeCell ref="D226:E226"/>
    <mergeCell ref="F226:G226"/>
    <mergeCell ref="I226:J226"/>
    <mergeCell ref="B227:C227"/>
    <mergeCell ref="D227:E227"/>
    <mergeCell ref="F227:G227"/>
    <mergeCell ref="I227:J227"/>
    <mergeCell ref="B224:C224"/>
    <mergeCell ref="D224:E224"/>
    <mergeCell ref="F224:G224"/>
    <mergeCell ref="I224:J224"/>
    <mergeCell ref="B225:C225"/>
    <mergeCell ref="D225:E225"/>
    <mergeCell ref="F225:G225"/>
    <mergeCell ref="I225:J225"/>
    <mergeCell ref="B222:C222"/>
    <mergeCell ref="D222:E222"/>
    <mergeCell ref="F222:G222"/>
    <mergeCell ref="I222:J222"/>
    <mergeCell ref="B223:C223"/>
    <mergeCell ref="D223:E223"/>
    <mergeCell ref="F223:G223"/>
    <mergeCell ref="I223:J223"/>
    <mergeCell ref="B220:C220"/>
    <mergeCell ref="D220:E220"/>
    <mergeCell ref="F220:G220"/>
    <mergeCell ref="I220:J220"/>
    <mergeCell ref="B221:C221"/>
    <mergeCell ref="D221:E221"/>
    <mergeCell ref="F221:G221"/>
    <mergeCell ref="I221:J221"/>
    <mergeCell ref="B218:C218"/>
    <mergeCell ref="D218:E218"/>
    <mergeCell ref="F218:G218"/>
    <mergeCell ref="I218:J218"/>
    <mergeCell ref="B219:C219"/>
    <mergeCell ref="D219:E219"/>
    <mergeCell ref="F219:G219"/>
    <mergeCell ref="I219:J219"/>
    <mergeCell ref="B216:C216"/>
    <mergeCell ref="D216:E216"/>
    <mergeCell ref="F216:G216"/>
    <mergeCell ref="I216:J216"/>
    <mergeCell ref="B217:C217"/>
    <mergeCell ref="D217:E217"/>
    <mergeCell ref="F217:G217"/>
    <mergeCell ref="I217:J217"/>
    <mergeCell ref="B214:C214"/>
    <mergeCell ref="D214:E214"/>
    <mergeCell ref="F214:G214"/>
    <mergeCell ref="I214:J214"/>
    <mergeCell ref="B215:C215"/>
    <mergeCell ref="D215:E215"/>
    <mergeCell ref="F215:G215"/>
    <mergeCell ref="I215:J215"/>
    <mergeCell ref="B212:C212"/>
    <mergeCell ref="D212:E212"/>
    <mergeCell ref="F212:G212"/>
    <mergeCell ref="I212:J212"/>
    <mergeCell ref="B213:C213"/>
    <mergeCell ref="D213:E213"/>
    <mergeCell ref="F213:G213"/>
    <mergeCell ref="I213:J213"/>
    <mergeCell ref="B210:C210"/>
    <mergeCell ref="D210:E210"/>
    <mergeCell ref="F210:G210"/>
    <mergeCell ref="I210:J210"/>
    <mergeCell ref="B211:C211"/>
    <mergeCell ref="D211:E211"/>
    <mergeCell ref="F211:G211"/>
    <mergeCell ref="I211:J211"/>
    <mergeCell ref="B207:J207"/>
    <mergeCell ref="B208:C208"/>
    <mergeCell ref="D208:E208"/>
    <mergeCell ref="F208:G208"/>
    <mergeCell ref="I208:J208"/>
    <mergeCell ref="B209:C209"/>
    <mergeCell ref="D209:E209"/>
    <mergeCell ref="F209:G209"/>
    <mergeCell ref="I209:J209"/>
    <mergeCell ref="B205:C205"/>
    <mergeCell ref="D205:E205"/>
    <mergeCell ref="F205:G205"/>
    <mergeCell ref="I205:J205"/>
    <mergeCell ref="B206:C206"/>
    <mergeCell ref="D206:E206"/>
    <mergeCell ref="F206:G206"/>
    <mergeCell ref="I206:J206"/>
    <mergeCell ref="B203:C203"/>
    <mergeCell ref="D203:E203"/>
    <mergeCell ref="F203:G203"/>
    <mergeCell ref="I203:J203"/>
    <mergeCell ref="B204:C204"/>
    <mergeCell ref="D204:E204"/>
    <mergeCell ref="F204:G204"/>
    <mergeCell ref="I204:J204"/>
    <mergeCell ref="B201:C201"/>
    <mergeCell ref="D201:E201"/>
    <mergeCell ref="F201:G201"/>
    <mergeCell ref="I201:J201"/>
    <mergeCell ref="B202:C202"/>
    <mergeCell ref="D202:E202"/>
    <mergeCell ref="F202:G202"/>
    <mergeCell ref="I202:J202"/>
    <mergeCell ref="B199:C199"/>
    <mergeCell ref="D199:E199"/>
    <mergeCell ref="F199:G199"/>
    <mergeCell ref="I199:J199"/>
    <mergeCell ref="B200:C200"/>
    <mergeCell ref="D200:E200"/>
    <mergeCell ref="F200:G200"/>
    <mergeCell ref="I200:J200"/>
    <mergeCell ref="B197:C197"/>
    <mergeCell ref="D197:E197"/>
    <mergeCell ref="F197:G197"/>
    <mergeCell ref="I197:J197"/>
    <mergeCell ref="B198:C198"/>
    <mergeCell ref="D198:E198"/>
    <mergeCell ref="F198:G198"/>
    <mergeCell ref="I198:J198"/>
    <mergeCell ref="B195:C195"/>
    <mergeCell ref="D195:E195"/>
    <mergeCell ref="F195:G195"/>
    <mergeCell ref="I195:J195"/>
    <mergeCell ref="B196:C196"/>
    <mergeCell ref="D196:E196"/>
    <mergeCell ref="F196:G196"/>
    <mergeCell ref="I196:J196"/>
    <mergeCell ref="B193:C193"/>
    <mergeCell ref="D193:E193"/>
    <mergeCell ref="F193:G193"/>
    <mergeCell ref="I193:J193"/>
    <mergeCell ref="B194:C194"/>
    <mergeCell ref="D194:E194"/>
    <mergeCell ref="F194:G194"/>
    <mergeCell ref="I194:J194"/>
    <mergeCell ref="B191:C191"/>
    <mergeCell ref="D191:E191"/>
    <mergeCell ref="F191:G191"/>
    <mergeCell ref="I191:J191"/>
    <mergeCell ref="B192:C192"/>
    <mergeCell ref="D192:E192"/>
    <mergeCell ref="F192:G192"/>
    <mergeCell ref="I192:J192"/>
    <mergeCell ref="B189:C189"/>
    <mergeCell ref="D189:E189"/>
    <mergeCell ref="F189:G189"/>
    <mergeCell ref="I189:J189"/>
    <mergeCell ref="B190:C190"/>
    <mergeCell ref="D190:E190"/>
    <mergeCell ref="F190:G190"/>
    <mergeCell ref="I190:J190"/>
    <mergeCell ref="B187:C187"/>
    <mergeCell ref="D187:E187"/>
    <mergeCell ref="F187:G187"/>
    <mergeCell ref="I187:J187"/>
    <mergeCell ref="B188:C188"/>
    <mergeCell ref="D188:E188"/>
    <mergeCell ref="F188:G188"/>
    <mergeCell ref="I188:J188"/>
    <mergeCell ref="B185:C185"/>
    <mergeCell ref="D185:E185"/>
    <mergeCell ref="F185:G185"/>
    <mergeCell ref="I185:J185"/>
    <mergeCell ref="B186:C186"/>
    <mergeCell ref="D186:E186"/>
    <mergeCell ref="F186:G186"/>
    <mergeCell ref="I186:J186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B125:C125"/>
    <mergeCell ref="D125:E125"/>
    <mergeCell ref="F125:G125"/>
    <mergeCell ref="I125:J125"/>
    <mergeCell ref="B126:C126"/>
    <mergeCell ref="D126:E126"/>
    <mergeCell ref="F126:G126"/>
    <mergeCell ref="I126:J126"/>
    <mergeCell ref="B123:C123"/>
    <mergeCell ref="D123:E123"/>
    <mergeCell ref="F123:G123"/>
    <mergeCell ref="I123:J123"/>
    <mergeCell ref="B124:C124"/>
    <mergeCell ref="D124:E124"/>
    <mergeCell ref="F124:G124"/>
    <mergeCell ref="I124:J124"/>
    <mergeCell ref="B121:C121"/>
    <mergeCell ref="D121:E121"/>
    <mergeCell ref="F121:G121"/>
    <mergeCell ref="I121:J121"/>
    <mergeCell ref="B122:C122"/>
    <mergeCell ref="D122:E122"/>
    <mergeCell ref="F122:G122"/>
    <mergeCell ref="I122:J122"/>
    <mergeCell ref="B119:C119"/>
    <mergeCell ref="D119:E119"/>
    <mergeCell ref="F119:G119"/>
    <mergeCell ref="I119:J119"/>
    <mergeCell ref="B120:C120"/>
    <mergeCell ref="D120:E120"/>
    <mergeCell ref="F120:G120"/>
    <mergeCell ref="I120:J120"/>
    <mergeCell ref="B117:C117"/>
    <mergeCell ref="D117:E117"/>
    <mergeCell ref="F117:G117"/>
    <mergeCell ref="I117:J117"/>
    <mergeCell ref="B118:C118"/>
    <mergeCell ref="D118:E118"/>
    <mergeCell ref="F118:G118"/>
    <mergeCell ref="I118:J118"/>
    <mergeCell ref="B115:C115"/>
    <mergeCell ref="D115:E115"/>
    <mergeCell ref="F115:G115"/>
    <mergeCell ref="I115:J115"/>
    <mergeCell ref="B116:C116"/>
    <mergeCell ref="D116:E116"/>
    <mergeCell ref="F116:G116"/>
    <mergeCell ref="I116:J116"/>
    <mergeCell ref="B113:C113"/>
    <mergeCell ref="D113:E113"/>
    <mergeCell ref="F113:G113"/>
    <mergeCell ref="I113:J113"/>
    <mergeCell ref="B114:C114"/>
    <mergeCell ref="D114:E114"/>
    <mergeCell ref="F114:G114"/>
    <mergeCell ref="I114:J114"/>
    <mergeCell ref="B111:C111"/>
    <mergeCell ref="D111:E111"/>
    <mergeCell ref="F111:G111"/>
    <mergeCell ref="I111:J111"/>
    <mergeCell ref="B112:C112"/>
    <mergeCell ref="D112:E112"/>
    <mergeCell ref="F112:G112"/>
    <mergeCell ref="I112:J112"/>
    <mergeCell ref="B109:C109"/>
    <mergeCell ref="D109:E109"/>
    <mergeCell ref="F109:G109"/>
    <mergeCell ref="I109:J109"/>
    <mergeCell ref="B110:C110"/>
    <mergeCell ref="D110:E110"/>
    <mergeCell ref="F110:G110"/>
    <mergeCell ref="I110:J110"/>
    <mergeCell ref="B107:C107"/>
    <mergeCell ref="D107:E107"/>
    <mergeCell ref="F107:G107"/>
    <mergeCell ref="I107:J107"/>
    <mergeCell ref="B108:C108"/>
    <mergeCell ref="D108:E108"/>
    <mergeCell ref="F108:G108"/>
    <mergeCell ref="I108:J108"/>
    <mergeCell ref="B105:C105"/>
    <mergeCell ref="D105:E105"/>
    <mergeCell ref="F105:G105"/>
    <mergeCell ref="I105:J105"/>
    <mergeCell ref="B106:C106"/>
    <mergeCell ref="D106:E106"/>
    <mergeCell ref="F106:G106"/>
    <mergeCell ref="I106:J106"/>
    <mergeCell ref="B103:C103"/>
    <mergeCell ref="D103:E103"/>
    <mergeCell ref="F103:G103"/>
    <mergeCell ref="I103:J103"/>
    <mergeCell ref="B104:C104"/>
    <mergeCell ref="D104:E104"/>
    <mergeCell ref="F104:G104"/>
    <mergeCell ref="I104:J104"/>
    <mergeCell ref="B101:C101"/>
    <mergeCell ref="D101:E101"/>
    <mergeCell ref="F101:G101"/>
    <mergeCell ref="I101:J101"/>
    <mergeCell ref="B102:C102"/>
    <mergeCell ref="D102:E102"/>
    <mergeCell ref="F102:G102"/>
    <mergeCell ref="I102:J102"/>
    <mergeCell ref="B99:C99"/>
    <mergeCell ref="D99:E99"/>
    <mergeCell ref="F99:G99"/>
    <mergeCell ref="I99:J99"/>
    <mergeCell ref="B100:C100"/>
    <mergeCell ref="D100:E100"/>
    <mergeCell ref="F100:G100"/>
    <mergeCell ref="I100:J100"/>
    <mergeCell ref="B97:C97"/>
    <mergeCell ref="D97:E97"/>
    <mergeCell ref="F97:G97"/>
    <mergeCell ref="I97:J97"/>
    <mergeCell ref="B98:C98"/>
    <mergeCell ref="D98:E98"/>
    <mergeCell ref="F98:G98"/>
    <mergeCell ref="I98:J98"/>
    <mergeCell ref="B95:C95"/>
    <mergeCell ref="D95:E95"/>
    <mergeCell ref="F95:G95"/>
    <mergeCell ref="I95:J95"/>
    <mergeCell ref="B96:C96"/>
    <mergeCell ref="D96:E96"/>
    <mergeCell ref="F96:G96"/>
    <mergeCell ref="I96:J96"/>
    <mergeCell ref="B93:C93"/>
    <mergeCell ref="D93:E93"/>
    <mergeCell ref="F93:G93"/>
    <mergeCell ref="I93:J93"/>
    <mergeCell ref="B94:C94"/>
    <mergeCell ref="D94:E94"/>
    <mergeCell ref="F94:G94"/>
    <mergeCell ref="I94:J94"/>
    <mergeCell ref="B91:C91"/>
    <mergeCell ref="D91:E91"/>
    <mergeCell ref="F91:G91"/>
    <mergeCell ref="I91:J91"/>
    <mergeCell ref="B92:C92"/>
    <mergeCell ref="D92:E92"/>
    <mergeCell ref="F92:G92"/>
    <mergeCell ref="I92:J92"/>
    <mergeCell ref="B89:C89"/>
    <mergeCell ref="D89:E89"/>
    <mergeCell ref="F89:G89"/>
    <mergeCell ref="I89:J89"/>
    <mergeCell ref="B90:C90"/>
    <mergeCell ref="D90:E90"/>
    <mergeCell ref="F90:G90"/>
    <mergeCell ref="I90:J90"/>
    <mergeCell ref="B87:C87"/>
    <mergeCell ref="D87:E87"/>
    <mergeCell ref="F87:G87"/>
    <mergeCell ref="I87:J87"/>
    <mergeCell ref="B88:C88"/>
    <mergeCell ref="D88:E88"/>
    <mergeCell ref="F88:G88"/>
    <mergeCell ref="I88:J88"/>
    <mergeCell ref="B85:C85"/>
    <mergeCell ref="D85:E85"/>
    <mergeCell ref="F85:G85"/>
    <mergeCell ref="I85:J85"/>
    <mergeCell ref="B86:C86"/>
    <mergeCell ref="D86:E86"/>
    <mergeCell ref="F86:G86"/>
    <mergeCell ref="I86:J86"/>
    <mergeCell ref="B83:C83"/>
    <mergeCell ref="D83:E83"/>
    <mergeCell ref="F83:G83"/>
    <mergeCell ref="I83:J83"/>
    <mergeCell ref="B84:C84"/>
    <mergeCell ref="D84:E84"/>
    <mergeCell ref="F84:G84"/>
    <mergeCell ref="I84:J84"/>
    <mergeCell ref="B81:C81"/>
    <mergeCell ref="D81:E81"/>
    <mergeCell ref="F81:G81"/>
    <mergeCell ref="I81:J81"/>
    <mergeCell ref="B82:C82"/>
    <mergeCell ref="D82:E82"/>
    <mergeCell ref="F82:G82"/>
    <mergeCell ref="I82:J82"/>
    <mergeCell ref="B79:C79"/>
    <mergeCell ref="D79:E79"/>
    <mergeCell ref="F79:G79"/>
    <mergeCell ref="I79:J79"/>
    <mergeCell ref="B80:C80"/>
    <mergeCell ref="D80:E80"/>
    <mergeCell ref="F80:G80"/>
    <mergeCell ref="I80:J80"/>
    <mergeCell ref="B77:C77"/>
    <mergeCell ref="D77:E77"/>
    <mergeCell ref="F77:G77"/>
    <mergeCell ref="I77:J77"/>
    <mergeCell ref="B78:C78"/>
    <mergeCell ref="D78:E78"/>
    <mergeCell ref="F78:G78"/>
    <mergeCell ref="I78:J78"/>
    <mergeCell ref="B75:C75"/>
    <mergeCell ref="D75:E75"/>
    <mergeCell ref="F75:G75"/>
    <mergeCell ref="I75:J75"/>
    <mergeCell ref="B76:C76"/>
    <mergeCell ref="D76:E76"/>
    <mergeCell ref="F76:G76"/>
    <mergeCell ref="I76:J76"/>
    <mergeCell ref="B73:C73"/>
    <mergeCell ref="D73:E73"/>
    <mergeCell ref="F73:G73"/>
    <mergeCell ref="I73:J73"/>
    <mergeCell ref="B74:C74"/>
    <mergeCell ref="D74:E74"/>
    <mergeCell ref="F74:G74"/>
    <mergeCell ref="I74:J74"/>
    <mergeCell ref="B71:C71"/>
    <mergeCell ref="D71:E71"/>
    <mergeCell ref="F71:G71"/>
    <mergeCell ref="I71:J71"/>
    <mergeCell ref="B72:C72"/>
    <mergeCell ref="D72:E72"/>
    <mergeCell ref="F72:G72"/>
    <mergeCell ref="I72:J72"/>
    <mergeCell ref="B69:C69"/>
    <mergeCell ref="D69:E69"/>
    <mergeCell ref="F69:G69"/>
    <mergeCell ref="I69:J69"/>
    <mergeCell ref="B70:C70"/>
    <mergeCell ref="D70:E70"/>
    <mergeCell ref="F70:G70"/>
    <mergeCell ref="I70:J70"/>
    <mergeCell ref="B67:C67"/>
    <mergeCell ref="D67:E67"/>
    <mergeCell ref="F67:G67"/>
    <mergeCell ref="I67:J67"/>
    <mergeCell ref="B68:C68"/>
    <mergeCell ref="D68:E68"/>
    <mergeCell ref="F68:G68"/>
    <mergeCell ref="I68:J68"/>
    <mergeCell ref="B65:C65"/>
    <mergeCell ref="D65:E65"/>
    <mergeCell ref="F65:G65"/>
    <mergeCell ref="I65:J65"/>
    <mergeCell ref="B66:C66"/>
    <mergeCell ref="D66:E66"/>
    <mergeCell ref="F66:G66"/>
    <mergeCell ref="I66:J66"/>
    <mergeCell ref="B63:C63"/>
    <mergeCell ref="D63:E63"/>
    <mergeCell ref="F63:G63"/>
    <mergeCell ref="I63:J63"/>
    <mergeCell ref="B64:C64"/>
    <mergeCell ref="D64:E64"/>
    <mergeCell ref="F64:G64"/>
    <mergeCell ref="I64:J64"/>
    <mergeCell ref="B61:C61"/>
    <mergeCell ref="D61:E61"/>
    <mergeCell ref="F61:G61"/>
    <mergeCell ref="I61:J61"/>
    <mergeCell ref="B62:C62"/>
    <mergeCell ref="D62:E62"/>
    <mergeCell ref="F62:G62"/>
    <mergeCell ref="I62:J62"/>
    <mergeCell ref="B59:C59"/>
    <mergeCell ref="D59:E59"/>
    <mergeCell ref="F59:G59"/>
    <mergeCell ref="I59:J59"/>
    <mergeCell ref="B60:C60"/>
    <mergeCell ref="D60:E60"/>
    <mergeCell ref="F60:G60"/>
    <mergeCell ref="I60:J60"/>
    <mergeCell ref="B57:C57"/>
    <mergeCell ref="D57:E57"/>
    <mergeCell ref="F57:G57"/>
    <mergeCell ref="I57:J57"/>
    <mergeCell ref="B58:C58"/>
    <mergeCell ref="D58:E58"/>
    <mergeCell ref="F58:G58"/>
    <mergeCell ref="I58:J58"/>
    <mergeCell ref="B55:C55"/>
    <mergeCell ref="D55:E55"/>
    <mergeCell ref="F55:G55"/>
    <mergeCell ref="I55:J55"/>
    <mergeCell ref="B56:C56"/>
    <mergeCell ref="D56:E56"/>
    <mergeCell ref="F56:G56"/>
    <mergeCell ref="I56:J56"/>
    <mergeCell ref="B53:C53"/>
    <mergeCell ref="D53:E53"/>
    <mergeCell ref="F53:G53"/>
    <mergeCell ref="I53:J53"/>
    <mergeCell ref="B54:C54"/>
    <mergeCell ref="D54:E54"/>
    <mergeCell ref="F54:G54"/>
    <mergeCell ref="I54:J54"/>
    <mergeCell ref="B51:C51"/>
    <mergeCell ref="D51:E51"/>
    <mergeCell ref="F51:G51"/>
    <mergeCell ref="I51:J51"/>
    <mergeCell ref="B52:C52"/>
    <mergeCell ref="D52:E52"/>
    <mergeCell ref="F52:G52"/>
    <mergeCell ref="I52:J52"/>
    <mergeCell ref="B49:C49"/>
    <mergeCell ref="D49:E49"/>
    <mergeCell ref="F49:G49"/>
    <mergeCell ref="I49:J49"/>
    <mergeCell ref="B50:C50"/>
    <mergeCell ref="D50:E50"/>
    <mergeCell ref="F50:G50"/>
    <mergeCell ref="I50:J50"/>
    <mergeCell ref="B47:C47"/>
    <mergeCell ref="D47:E47"/>
    <mergeCell ref="F47:G47"/>
    <mergeCell ref="I47:J47"/>
    <mergeCell ref="B48:C48"/>
    <mergeCell ref="D48:E48"/>
    <mergeCell ref="F48:G48"/>
    <mergeCell ref="I48:J48"/>
    <mergeCell ref="B45:C45"/>
    <mergeCell ref="D45:E45"/>
    <mergeCell ref="F45:G45"/>
    <mergeCell ref="I45:J45"/>
    <mergeCell ref="B46:C46"/>
    <mergeCell ref="D46:E46"/>
    <mergeCell ref="F46:G46"/>
    <mergeCell ref="I46:J46"/>
    <mergeCell ref="B43:C43"/>
    <mergeCell ref="D43:E43"/>
    <mergeCell ref="F43:G43"/>
    <mergeCell ref="I43:J43"/>
    <mergeCell ref="B44:C44"/>
    <mergeCell ref="D44:E44"/>
    <mergeCell ref="F44:G44"/>
    <mergeCell ref="I44:J44"/>
    <mergeCell ref="B41:C41"/>
    <mergeCell ref="D41:E41"/>
    <mergeCell ref="F41:G41"/>
    <mergeCell ref="I41:J41"/>
    <mergeCell ref="B42:C42"/>
    <mergeCell ref="D42:E42"/>
    <mergeCell ref="F42:G42"/>
    <mergeCell ref="I42:J42"/>
    <mergeCell ref="B39:C39"/>
    <mergeCell ref="D39:E39"/>
    <mergeCell ref="F39:G39"/>
    <mergeCell ref="I39:J39"/>
    <mergeCell ref="B40:C40"/>
    <mergeCell ref="D40:E40"/>
    <mergeCell ref="F40:G40"/>
    <mergeCell ref="I40:J40"/>
    <mergeCell ref="B37:C37"/>
    <mergeCell ref="D37:E37"/>
    <mergeCell ref="F37:G37"/>
    <mergeCell ref="I37:J37"/>
    <mergeCell ref="B38:C38"/>
    <mergeCell ref="D38:E38"/>
    <mergeCell ref="F38:G38"/>
    <mergeCell ref="I38:J38"/>
    <mergeCell ref="B35:C35"/>
    <mergeCell ref="D35:E35"/>
    <mergeCell ref="F35:G35"/>
    <mergeCell ref="I35:J35"/>
    <mergeCell ref="B36:C36"/>
    <mergeCell ref="D36:E36"/>
    <mergeCell ref="F36:G36"/>
    <mergeCell ref="I36:J36"/>
    <mergeCell ref="B32:C32"/>
    <mergeCell ref="D32:E32"/>
    <mergeCell ref="F32:G32"/>
    <mergeCell ref="I32:J32"/>
    <mergeCell ref="B33:J33"/>
    <mergeCell ref="B34:C34"/>
    <mergeCell ref="D34:E34"/>
    <mergeCell ref="F34:G34"/>
    <mergeCell ref="I34:J34"/>
    <mergeCell ref="B30:C30"/>
    <mergeCell ref="D30:E30"/>
    <mergeCell ref="F30:G30"/>
    <mergeCell ref="I30:J30"/>
    <mergeCell ref="B31:C31"/>
    <mergeCell ref="D31:E31"/>
    <mergeCell ref="F31:G31"/>
    <mergeCell ref="I31:J31"/>
    <mergeCell ref="B28:C28"/>
    <mergeCell ref="D28:E28"/>
    <mergeCell ref="F28:G28"/>
    <mergeCell ref="I28:J28"/>
    <mergeCell ref="B29:C29"/>
    <mergeCell ref="D29:E29"/>
    <mergeCell ref="F29:G29"/>
    <mergeCell ref="I29:J29"/>
    <mergeCell ref="B26:C26"/>
    <mergeCell ref="D26:E26"/>
    <mergeCell ref="F26:G26"/>
    <mergeCell ref="I26:J26"/>
    <mergeCell ref="B27:C27"/>
    <mergeCell ref="D27:E27"/>
    <mergeCell ref="F27:G27"/>
    <mergeCell ref="I27:J27"/>
    <mergeCell ref="B24:C24"/>
    <mergeCell ref="D24:E24"/>
    <mergeCell ref="F24:G24"/>
    <mergeCell ref="I24:J24"/>
    <mergeCell ref="B25:C25"/>
    <mergeCell ref="D25:E25"/>
    <mergeCell ref="F25:G25"/>
    <mergeCell ref="I25:J25"/>
    <mergeCell ref="B22:C22"/>
    <mergeCell ref="D22:E22"/>
    <mergeCell ref="F22:G22"/>
    <mergeCell ref="I22:J22"/>
    <mergeCell ref="B23:C23"/>
    <mergeCell ref="D23:E23"/>
    <mergeCell ref="F23:G23"/>
    <mergeCell ref="I23:J23"/>
    <mergeCell ref="B20:C20"/>
    <mergeCell ref="D20:E20"/>
    <mergeCell ref="F20:G20"/>
    <mergeCell ref="I20:J20"/>
    <mergeCell ref="B21:C21"/>
    <mergeCell ref="D21:E21"/>
    <mergeCell ref="F21:G21"/>
    <mergeCell ref="I21:J21"/>
    <mergeCell ref="B17:C17"/>
    <mergeCell ref="D17:E17"/>
    <mergeCell ref="F17:G17"/>
    <mergeCell ref="I17:J17"/>
    <mergeCell ref="B18:J18"/>
    <mergeCell ref="B19:C19"/>
    <mergeCell ref="D19:E19"/>
    <mergeCell ref="F19:G19"/>
    <mergeCell ref="I19:J19"/>
    <mergeCell ref="B15:C15"/>
    <mergeCell ref="D15:E15"/>
    <mergeCell ref="F15:G15"/>
    <mergeCell ref="I15:J15"/>
    <mergeCell ref="B16:C16"/>
    <mergeCell ref="D16:E16"/>
    <mergeCell ref="F16:G16"/>
    <mergeCell ref="I16:J16"/>
    <mergeCell ref="B13:C13"/>
    <mergeCell ref="D13:E13"/>
    <mergeCell ref="F13:G13"/>
    <mergeCell ref="I13:J13"/>
    <mergeCell ref="D14:E14"/>
    <mergeCell ref="F14:G14"/>
    <mergeCell ref="I14:J14"/>
    <mergeCell ref="B11:C11"/>
    <mergeCell ref="D11:E11"/>
    <mergeCell ref="F11:G11"/>
    <mergeCell ref="I11:J11"/>
    <mergeCell ref="B12:C12"/>
    <mergeCell ref="D12:E12"/>
    <mergeCell ref="F12:G12"/>
    <mergeCell ref="I12:J12"/>
    <mergeCell ref="C2:F2"/>
    <mergeCell ref="C4:F4"/>
    <mergeCell ref="C6:G6"/>
    <mergeCell ref="B9:J9"/>
    <mergeCell ref="B10:C10"/>
    <mergeCell ref="D10:E10"/>
    <mergeCell ref="F10:G10"/>
    <mergeCell ref="I10:J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16"/>
  <sheetViews>
    <sheetView workbookViewId="0">
      <selection activeCell="N18" sqref="N18"/>
    </sheetView>
  </sheetViews>
  <sheetFormatPr defaultRowHeight="15" x14ac:dyDescent="0.25"/>
  <cols>
    <col min="1" max="1" width="2.28515625" style="153" customWidth="1"/>
    <col min="2" max="2" width="0" style="153" hidden="1" customWidth="1"/>
    <col min="3" max="3" width="11.7109375" style="153" customWidth="1"/>
    <col min="4" max="4" width="6.5703125" style="153" customWidth="1"/>
    <col min="5" max="5" width="69" style="153" customWidth="1"/>
    <col min="6" max="6" width="7.42578125" style="153" customWidth="1"/>
    <col min="7" max="7" width="11.140625" style="153" customWidth="1"/>
    <col min="8" max="8" width="14.85546875" style="153" customWidth="1"/>
    <col min="9" max="9" width="28.140625" style="153" customWidth="1"/>
    <col min="10" max="10" width="5" style="153" customWidth="1"/>
    <col min="11" max="11" width="0.85546875" style="153" customWidth="1"/>
    <col min="12" max="12" width="1.42578125" style="153" customWidth="1"/>
    <col min="13" max="13" width="9.140625" style="153"/>
    <col min="14" max="14" width="11.42578125" style="153" bestFit="1" customWidth="1"/>
    <col min="15" max="249" width="9.140625" style="153"/>
    <col min="250" max="250" width="2.28515625" style="153" customWidth="1"/>
    <col min="251" max="251" width="0" style="153" hidden="1" customWidth="1"/>
    <col min="252" max="252" width="11.7109375" style="153" customWidth="1"/>
    <col min="253" max="253" width="19.42578125" style="153" customWidth="1"/>
    <col min="254" max="254" width="8.5703125" style="153" customWidth="1"/>
    <col min="255" max="255" width="1.28515625" style="153" customWidth="1"/>
    <col min="256" max="256" width="6.7109375" style="153" customWidth="1"/>
    <col min="257" max="257" width="11.140625" style="153" customWidth="1"/>
    <col min="258" max="258" width="7.5703125" style="153" customWidth="1"/>
    <col min="259" max="259" width="7" style="153" customWidth="1"/>
    <col min="260" max="260" width="6.5703125" style="153" customWidth="1"/>
    <col min="261" max="261" width="9.28515625" style="153" customWidth="1"/>
    <col min="262" max="262" width="7.42578125" style="153" customWidth="1"/>
    <col min="263" max="263" width="11.140625" style="153" customWidth="1"/>
    <col min="264" max="264" width="14.85546875" style="153" customWidth="1"/>
    <col min="265" max="265" width="18.5703125" style="153" customWidth="1"/>
    <col min="266" max="266" width="5" style="153" customWidth="1"/>
    <col min="267" max="267" width="0.85546875" style="153" customWidth="1"/>
    <col min="268" max="268" width="1.42578125" style="153" customWidth="1"/>
    <col min="269" max="505" width="9.140625" style="153"/>
    <col min="506" max="506" width="2.28515625" style="153" customWidth="1"/>
    <col min="507" max="507" width="0" style="153" hidden="1" customWidth="1"/>
    <col min="508" max="508" width="11.7109375" style="153" customWidth="1"/>
    <col min="509" max="509" width="19.42578125" style="153" customWidth="1"/>
    <col min="510" max="510" width="8.5703125" style="153" customWidth="1"/>
    <col min="511" max="511" width="1.28515625" style="153" customWidth="1"/>
    <col min="512" max="512" width="6.7109375" style="153" customWidth="1"/>
    <col min="513" max="513" width="11.140625" style="153" customWidth="1"/>
    <col min="514" max="514" width="7.5703125" style="153" customWidth="1"/>
    <col min="515" max="515" width="7" style="153" customWidth="1"/>
    <col min="516" max="516" width="6.5703125" style="153" customWidth="1"/>
    <col min="517" max="517" width="9.28515625" style="153" customWidth="1"/>
    <col min="518" max="518" width="7.42578125" style="153" customWidth="1"/>
    <col min="519" max="519" width="11.140625" style="153" customWidth="1"/>
    <col min="520" max="520" width="14.85546875" style="153" customWidth="1"/>
    <col min="521" max="521" width="18.5703125" style="153" customWidth="1"/>
    <col min="522" max="522" width="5" style="153" customWidth="1"/>
    <col min="523" max="523" width="0.85546875" style="153" customWidth="1"/>
    <col min="524" max="524" width="1.42578125" style="153" customWidth="1"/>
    <col min="525" max="761" width="9.140625" style="153"/>
    <col min="762" max="762" width="2.28515625" style="153" customWidth="1"/>
    <col min="763" max="763" width="0" style="153" hidden="1" customWidth="1"/>
    <col min="764" max="764" width="11.7109375" style="153" customWidth="1"/>
    <col min="765" max="765" width="19.42578125" style="153" customWidth="1"/>
    <col min="766" max="766" width="8.5703125" style="153" customWidth="1"/>
    <col min="767" max="767" width="1.28515625" style="153" customWidth="1"/>
    <col min="768" max="768" width="6.7109375" style="153" customWidth="1"/>
    <col min="769" max="769" width="11.140625" style="153" customWidth="1"/>
    <col min="770" max="770" width="7.5703125" style="153" customWidth="1"/>
    <col min="771" max="771" width="7" style="153" customWidth="1"/>
    <col min="772" max="772" width="6.5703125" style="153" customWidth="1"/>
    <col min="773" max="773" width="9.28515625" style="153" customWidth="1"/>
    <col min="774" max="774" width="7.42578125" style="153" customWidth="1"/>
    <col min="775" max="775" width="11.140625" style="153" customWidth="1"/>
    <col min="776" max="776" width="14.85546875" style="153" customWidth="1"/>
    <col min="777" max="777" width="18.5703125" style="153" customWidth="1"/>
    <col min="778" max="778" width="5" style="153" customWidth="1"/>
    <col min="779" max="779" width="0.85546875" style="153" customWidth="1"/>
    <col min="780" max="780" width="1.42578125" style="153" customWidth="1"/>
    <col min="781" max="1017" width="9.140625" style="153"/>
    <col min="1018" max="1018" width="2.28515625" style="153" customWidth="1"/>
    <col min="1019" max="1019" width="0" style="153" hidden="1" customWidth="1"/>
    <col min="1020" max="1020" width="11.7109375" style="153" customWidth="1"/>
    <col min="1021" max="1021" width="19.42578125" style="153" customWidth="1"/>
    <col min="1022" max="1022" width="8.5703125" style="153" customWidth="1"/>
    <col min="1023" max="1023" width="1.28515625" style="153" customWidth="1"/>
    <col min="1024" max="1024" width="6.7109375" style="153" customWidth="1"/>
    <col min="1025" max="1025" width="11.140625" style="153" customWidth="1"/>
    <col min="1026" max="1026" width="7.5703125" style="153" customWidth="1"/>
    <col min="1027" max="1027" width="7" style="153" customWidth="1"/>
    <col min="1028" max="1028" width="6.5703125" style="153" customWidth="1"/>
    <col min="1029" max="1029" width="9.28515625" style="153" customWidth="1"/>
    <col min="1030" max="1030" width="7.42578125" style="153" customWidth="1"/>
    <col min="1031" max="1031" width="11.140625" style="153" customWidth="1"/>
    <col min="1032" max="1032" width="14.85546875" style="153" customWidth="1"/>
    <col min="1033" max="1033" width="18.5703125" style="153" customWidth="1"/>
    <col min="1034" max="1034" width="5" style="153" customWidth="1"/>
    <col min="1035" max="1035" width="0.85546875" style="153" customWidth="1"/>
    <col min="1036" max="1036" width="1.42578125" style="153" customWidth="1"/>
    <col min="1037" max="1273" width="9.140625" style="153"/>
    <col min="1274" max="1274" width="2.28515625" style="153" customWidth="1"/>
    <col min="1275" max="1275" width="0" style="153" hidden="1" customWidth="1"/>
    <col min="1276" max="1276" width="11.7109375" style="153" customWidth="1"/>
    <col min="1277" max="1277" width="19.42578125" style="153" customWidth="1"/>
    <col min="1278" max="1278" width="8.5703125" style="153" customWidth="1"/>
    <col min="1279" max="1279" width="1.28515625" style="153" customWidth="1"/>
    <col min="1280" max="1280" width="6.7109375" style="153" customWidth="1"/>
    <col min="1281" max="1281" width="11.140625" style="153" customWidth="1"/>
    <col min="1282" max="1282" width="7.5703125" style="153" customWidth="1"/>
    <col min="1283" max="1283" width="7" style="153" customWidth="1"/>
    <col min="1284" max="1284" width="6.5703125" style="153" customWidth="1"/>
    <col min="1285" max="1285" width="9.28515625" style="153" customWidth="1"/>
    <col min="1286" max="1286" width="7.42578125" style="153" customWidth="1"/>
    <col min="1287" max="1287" width="11.140625" style="153" customWidth="1"/>
    <col min="1288" max="1288" width="14.85546875" style="153" customWidth="1"/>
    <col min="1289" max="1289" width="18.5703125" style="153" customWidth="1"/>
    <col min="1290" max="1290" width="5" style="153" customWidth="1"/>
    <col min="1291" max="1291" width="0.85546875" style="153" customWidth="1"/>
    <col min="1292" max="1292" width="1.42578125" style="153" customWidth="1"/>
    <col min="1293" max="1529" width="9.140625" style="153"/>
    <col min="1530" max="1530" width="2.28515625" style="153" customWidth="1"/>
    <col min="1531" max="1531" width="0" style="153" hidden="1" customWidth="1"/>
    <col min="1532" max="1532" width="11.7109375" style="153" customWidth="1"/>
    <col min="1533" max="1533" width="19.42578125" style="153" customWidth="1"/>
    <col min="1534" max="1534" width="8.5703125" style="153" customWidth="1"/>
    <col min="1535" max="1535" width="1.28515625" style="153" customWidth="1"/>
    <col min="1536" max="1536" width="6.7109375" style="153" customWidth="1"/>
    <col min="1537" max="1537" width="11.140625" style="153" customWidth="1"/>
    <col min="1538" max="1538" width="7.5703125" style="153" customWidth="1"/>
    <col min="1539" max="1539" width="7" style="153" customWidth="1"/>
    <col min="1540" max="1540" width="6.5703125" style="153" customWidth="1"/>
    <col min="1541" max="1541" width="9.28515625" style="153" customWidth="1"/>
    <col min="1542" max="1542" width="7.42578125" style="153" customWidth="1"/>
    <col min="1543" max="1543" width="11.140625" style="153" customWidth="1"/>
    <col min="1544" max="1544" width="14.85546875" style="153" customWidth="1"/>
    <col min="1545" max="1545" width="18.5703125" style="153" customWidth="1"/>
    <col min="1546" max="1546" width="5" style="153" customWidth="1"/>
    <col min="1547" max="1547" width="0.85546875" style="153" customWidth="1"/>
    <col min="1548" max="1548" width="1.42578125" style="153" customWidth="1"/>
    <col min="1549" max="1785" width="9.140625" style="153"/>
    <col min="1786" max="1786" width="2.28515625" style="153" customWidth="1"/>
    <col min="1787" max="1787" width="0" style="153" hidden="1" customWidth="1"/>
    <col min="1788" max="1788" width="11.7109375" style="153" customWidth="1"/>
    <col min="1789" max="1789" width="19.42578125" style="153" customWidth="1"/>
    <col min="1790" max="1790" width="8.5703125" style="153" customWidth="1"/>
    <col min="1791" max="1791" width="1.28515625" style="153" customWidth="1"/>
    <col min="1792" max="1792" width="6.7109375" style="153" customWidth="1"/>
    <col min="1793" max="1793" width="11.140625" style="153" customWidth="1"/>
    <col min="1794" max="1794" width="7.5703125" style="153" customWidth="1"/>
    <col min="1795" max="1795" width="7" style="153" customWidth="1"/>
    <col min="1796" max="1796" width="6.5703125" style="153" customWidth="1"/>
    <col min="1797" max="1797" width="9.28515625" style="153" customWidth="1"/>
    <col min="1798" max="1798" width="7.42578125" style="153" customWidth="1"/>
    <col min="1799" max="1799" width="11.140625" style="153" customWidth="1"/>
    <col min="1800" max="1800" width="14.85546875" style="153" customWidth="1"/>
    <col min="1801" max="1801" width="18.5703125" style="153" customWidth="1"/>
    <col min="1802" max="1802" width="5" style="153" customWidth="1"/>
    <col min="1803" max="1803" width="0.85546875" style="153" customWidth="1"/>
    <col min="1804" max="1804" width="1.42578125" style="153" customWidth="1"/>
    <col min="1805" max="2041" width="9.140625" style="153"/>
    <col min="2042" max="2042" width="2.28515625" style="153" customWidth="1"/>
    <col min="2043" max="2043" width="0" style="153" hidden="1" customWidth="1"/>
    <col min="2044" max="2044" width="11.7109375" style="153" customWidth="1"/>
    <col min="2045" max="2045" width="19.42578125" style="153" customWidth="1"/>
    <col min="2046" max="2046" width="8.5703125" style="153" customWidth="1"/>
    <col min="2047" max="2047" width="1.28515625" style="153" customWidth="1"/>
    <col min="2048" max="2048" width="6.7109375" style="153" customWidth="1"/>
    <col min="2049" max="2049" width="11.140625" style="153" customWidth="1"/>
    <col min="2050" max="2050" width="7.5703125" style="153" customWidth="1"/>
    <col min="2051" max="2051" width="7" style="153" customWidth="1"/>
    <col min="2052" max="2052" width="6.5703125" style="153" customWidth="1"/>
    <col min="2053" max="2053" width="9.28515625" style="153" customWidth="1"/>
    <col min="2054" max="2054" width="7.42578125" style="153" customWidth="1"/>
    <col min="2055" max="2055" width="11.140625" style="153" customWidth="1"/>
    <col min="2056" max="2056" width="14.85546875" style="153" customWidth="1"/>
    <col min="2057" max="2057" width="18.5703125" style="153" customWidth="1"/>
    <col min="2058" max="2058" width="5" style="153" customWidth="1"/>
    <col min="2059" max="2059" width="0.85546875" style="153" customWidth="1"/>
    <col min="2060" max="2060" width="1.42578125" style="153" customWidth="1"/>
    <col min="2061" max="2297" width="9.140625" style="153"/>
    <col min="2298" max="2298" width="2.28515625" style="153" customWidth="1"/>
    <col min="2299" max="2299" width="0" style="153" hidden="1" customWidth="1"/>
    <col min="2300" max="2300" width="11.7109375" style="153" customWidth="1"/>
    <col min="2301" max="2301" width="19.42578125" style="153" customWidth="1"/>
    <col min="2302" max="2302" width="8.5703125" style="153" customWidth="1"/>
    <col min="2303" max="2303" width="1.28515625" style="153" customWidth="1"/>
    <col min="2304" max="2304" width="6.7109375" style="153" customWidth="1"/>
    <col min="2305" max="2305" width="11.140625" style="153" customWidth="1"/>
    <col min="2306" max="2306" width="7.5703125" style="153" customWidth="1"/>
    <col min="2307" max="2307" width="7" style="153" customWidth="1"/>
    <col min="2308" max="2308" width="6.5703125" style="153" customWidth="1"/>
    <col min="2309" max="2309" width="9.28515625" style="153" customWidth="1"/>
    <col min="2310" max="2310" width="7.42578125" style="153" customWidth="1"/>
    <col min="2311" max="2311" width="11.140625" style="153" customWidth="1"/>
    <col min="2312" max="2312" width="14.85546875" style="153" customWidth="1"/>
    <col min="2313" max="2313" width="18.5703125" style="153" customWidth="1"/>
    <col min="2314" max="2314" width="5" style="153" customWidth="1"/>
    <col min="2315" max="2315" width="0.85546875" style="153" customWidth="1"/>
    <col min="2316" max="2316" width="1.42578125" style="153" customWidth="1"/>
    <col min="2317" max="2553" width="9.140625" style="153"/>
    <col min="2554" max="2554" width="2.28515625" style="153" customWidth="1"/>
    <col min="2555" max="2555" width="0" style="153" hidden="1" customWidth="1"/>
    <col min="2556" max="2556" width="11.7109375" style="153" customWidth="1"/>
    <col min="2557" max="2557" width="19.42578125" style="153" customWidth="1"/>
    <col min="2558" max="2558" width="8.5703125" style="153" customWidth="1"/>
    <col min="2559" max="2559" width="1.28515625" style="153" customWidth="1"/>
    <col min="2560" max="2560" width="6.7109375" style="153" customWidth="1"/>
    <col min="2561" max="2561" width="11.140625" style="153" customWidth="1"/>
    <col min="2562" max="2562" width="7.5703125" style="153" customWidth="1"/>
    <col min="2563" max="2563" width="7" style="153" customWidth="1"/>
    <col min="2564" max="2564" width="6.5703125" style="153" customWidth="1"/>
    <col min="2565" max="2565" width="9.28515625" style="153" customWidth="1"/>
    <col min="2566" max="2566" width="7.42578125" style="153" customWidth="1"/>
    <col min="2567" max="2567" width="11.140625" style="153" customWidth="1"/>
    <col min="2568" max="2568" width="14.85546875" style="153" customWidth="1"/>
    <col min="2569" max="2569" width="18.5703125" style="153" customWidth="1"/>
    <col min="2570" max="2570" width="5" style="153" customWidth="1"/>
    <col min="2571" max="2571" width="0.85546875" style="153" customWidth="1"/>
    <col min="2572" max="2572" width="1.42578125" style="153" customWidth="1"/>
    <col min="2573" max="2809" width="9.140625" style="153"/>
    <col min="2810" max="2810" width="2.28515625" style="153" customWidth="1"/>
    <col min="2811" max="2811" width="0" style="153" hidden="1" customWidth="1"/>
    <col min="2812" max="2812" width="11.7109375" style="153" customWidth="1"/>
    <col min="2813" max="2813" width="19.42578125" style="153" customWidth="1"/>
    <col min="2814" max="2814" width="8.5703125" style="153" customWidth="1"/>
    <col min="2815" max="2815" width="1.28515625" style="153" customWidth="1"/>
    <col min="2816" max="2816" width="6.7109375" style="153" customWidth="1"/>
    <col min="2817" max="2817" width="11.140625" style="153" customWidth="1"/>
    <col min="2818" max="2818" width="7.5703125" style="153" customWidth="1"/>
    <col min="2819" max="2819" width="7" style="153" customWidth="1"/>
    <col min="2820" max="2820" width="6.5703125" style="153" customWidth="1"/>
    <col min="2821" max="2821" width="9.28515625" style="153" customWidth="1"/>
    <col min="2822" max="2822" width="7.42578125" style="153" customWidth="1"/>
    <col min="2823" max="2823" width="11.140625" style="153" customWidth="1"/>
    <col min="2824" max="2824" width="14.85546875" style="153" customWidth="1"/>
    <col min="2825" max="2825" width="18.5703125" style="153" customWidth="1"/>
    <col min="2826" max="2826" width="5" style="153" customWidth="1"/>
    <col min="2827" max="2827" width="0.85546875" style="153" customWidth="1"/>
    <col min="2828" max="2828" width="1.42578125" style="153" customWidth="1"/>
    <col min="2829" max="3065" width="9.140625" style="153"/>
    <col min="3066" max="3066" width="2.28515625" style="153" customWidth="1"/>
    <col min="3067" max="3067" width="0" style="153" hidden="1" customWidth="1"/>
    <col min="3068" max="3068" width="11.7109375" style="153" customWidth="1"/>
    <col min="3069" max="3069" width="19.42578125" style="153" customWidth="1"/>
    <col min="3070" max="3070" width="8.5703125" style="153" customWidth="1"/>
    <col min="3071" max="3071" width="1.28515625" style="153" customWidth="1"/>
    <col min="3072" max="3072" width="6.7109375" style="153" customWidth="1"/>
    <col min="3073" max="3073" width="11.140625" style="153" customWidth="1"/>
    <col min="3074" max="3074" width="7.5703125" style="153" customWidth="1"/>
    <col min="3075" max="3075" width="7" style="153" customWidth="1"/>
    <col min="3076" max="3076" width="6.5703125" style="153" customWidth="1"/>
    <col min="3077" max="3077" width="9.28515625" style="153" customWidth="1"/>
    <col min="3078" max="3078" width="7.42578125" style="153" customWidth="1"/>
    <col min="3079" max="3079" width="11.140625" style="153" customWidth="1"/>
    <col min="3080" max="3080" width="14.85546875" style="153" customWidth="1"/>
    <col min="3081" max="3081" width="18.5703125" style="153" customWidth="1"/>
    <col min="3082" max="3082" width="5" style="153" customWidth="1"/>
    <col min="3083" max="3083" width="0.85546875" style="153" customWidth="1"/>
    <col min="3084" max="3084" width="1.42578125" style="153" customWidth="1"/>
    <col min="3085" max="3321" width="9.140625" style="153"/>
    <col min="3322" max="3322" width="2.28515625" style="153" customWidth="1"/>
    <col min="3323" max="3323" width="0" style="153" hidden="1" customWidth="1"/>
    <col min="3324" max="3324" width="11.7109375" style="153" customWidth="1"/>
    <col min="3325" max="3325" width="19.42578125" style="153" customWidth="1"/>
    <col min="3326" max="3326" width="8.5703125" style="153" customWidth="1"/>
    <col min="3327" max="3327" width="1.28515625" style="153" customWidth="1"/>
    <col min="3328" max="3328" width="6.7109375" style="153" customWidth="1"/>
    <col min="3329" max="3329" width="11.140625" style="153" customWidth="1"/>
    <col min="3330" max="3330" width="7.5703125" style="153" customWidth="1"/>
    <col min="3331" max="3331" width="7" style="153" customWidth="1"/>
    <col min="3332" max="3332" width="6.5703125" style="153" customWidth="1"/>
    <col min="3333" max="3333" width="9.28515625" style="153" customWidth="1"/>
    <col min="3334" max="3334" width="7.42578125" style="153" customWidth="1"/>
    <col min="3335" max="3335" width="11.140625" style="153" customWidth="1"/>
    <col min="3336" max="3336" width="14.85546875" style="153" customWidth="1"/>
    <col min="3337" max="3337" width="18.5703125" style="153" customWidth="1"/>
    <col min="3338" max="3338" width="5" style="153" customWidth="1"/>
    <col min="3339" max="3339" width="0.85546875" style="153" customWidth="1"/>
    <col min="3340" max="3340" width="1.42578125" style="153" customWidth="1"/>
    <col min="3341" max="3577" width="9.140625" style="153"/>
    <col min="3578" max="3578" width="2.28515625" style="153" customWidth="1"/>
    <col min="3579" max="3579" width="0" style="153" hidden="1" customWidth="1"/>
    <col min="3580" max="3580" width="11.7109375" style="153" customWidth="1"/>
    <col min="3581" max="3581" width="19.42578125" style="153" customWidth="1"/>
    <col min="3582" max="3582" width="8.5703125" style="153" customWidth="1"/>
    <col min="3583" max="3583" width="1.28515625" style="153" customWidth="1"/>
    <col min="3584" max="3584" width="6.7109375" style="153" customWidth="1"/>
    <col min="3585" max="3585" width="11.140625" style="153" customWidth="1"/>
    <col min="3586" max="3586" width="7.5703125" style="153" customWidth="1"/>
    <col min="3587" max="3587" width="7" style="153" customWidth="1"/>
    <col min="3588" max="3588" width="6.5703125" style="153" customWidth="1"/>
    <col min="3589" max="3589" width="9.28515625" style="153" customWidth="1"/>
    <col min="3590" max="3590" width="7.42578125" style="153" customWidth="1"/>
    <col min="3591" max="3591" width="11.140625" style="153" customWidth="1"/>
    <col min="3592" max="3592" width="14.85546875" style="153" customWidth="1"/>
    <col min="3593" max="3593" width="18.5703125" style="153" customWidth="1"/>
    <col min="3594" max="3594" width="5" style="153" customWidth="1"/>
    <col min="3595" max="3595" width="0.85546875" style="153" customWidth="1"/>
    <col min="3596" max="3596" width="1.42578125" style="153" customWidth="1"/>
    <col min="3597" max="3833" width="9.140625" style="153"/>
    <col min="3834" max="3834" width="2.28515625" style="153" customWidth="1"/>
    <col min="3835" max="3835" width="0" style="153" hidden="1" customWidth="1"/>
    <col min="3836" max="3836" width="11.7109375" style="153" customWidth="1"/>
    <col min="3837" max="3837" width="19.42578125" style="153" customWidth="1"/>
    <col min="3838" max="3838" width="8.5703125" style="153" customWidth="1"/>
    <col min="3839" max="3839" width="1.28515625" style="153" customWidth="1"/>
    <col min="3840" max="3840" width="6.7109375" style="153" customWidth="1"/>
    <col min="3841" max="3841" width="11.140625" style="153" customWidth="1"/>
    <col min="3842" max="3842" width="7.5703125" style="153" customWidth="1"/>
    <col min="3843" max="3843" width="7" style="153" customWidth="1"/>
    <col min="3844" max="3844" width="6.5703125" style="153" customWidth="1"/>
    <col min="3845" max="3845" width="9.28515625" style="153" customWidth="1"/>
    <col min="3846" max="3846" width="7.42578125" style="153" customWidth="1"/>
    <col min="3847" max="3847" width="11.140625" style="153" customWidth="1"/>
    <col min="3848" max="3848" width="14.85546875" style="153" customWidth="1"/>
    <col min="3849" max="3849" width="18.5703125" style="153" customWidth="1"/>
    <col min="3850" max="3850" width="5" style="153" customWidth="1"/>
    <col min="3851" max="3851" width="0.85546875" style="153" customWidth="1"/>
    <col min="3852" max="3852" width="1.42578125" style="153" customWidth="1"/>
    <col min="3853" max="4089" width="9.140625" style="153"/>
    <col min="4090" max="4090" width="2.28515625" style="153" customWidth="1"/>
    <col min="4091" max="4091" width="0" style="153" hidden="1" customWidth="1"/>
    <col min="4092" max="4092" width="11.7109375" style="153" customWidth="1"/>
    <col min="4093" max="4093" width="19.42578125" style="153" customWidth="1"/>
    <col min="4094" max="4094" width="8.5703125" style="153" customWidth="1"/>
    <col min="4095" max="4095" width="1.28515625" style="153" customWidth="1"/>
    <col min="4096" max="4096" width="6.7109375" style="153" customWidth="1"/>
    <col min="4097" max="4097" width="11.140625" style="153" customWidth="1"/>
    <col min="4098" max="4098" width="7.5703125" style="153" customWidth="1"/>
    <col min="4099" max="4099" width="7" style="153" customWidth="1"/>
    <col min="4100" max="4100" width="6.5703125" style="153" customWidth="1"/>
    <col min="4101" max="4101" width="9.28515625" style="153" customWidth="1"/>
    <col min="4102" max="4102" width="7.42578125" style="153" customWidth="1"/>
    <col min="4103" max="4103" width="11.140625" style="153" customWidth="1"/>
    <col min="4104" max="4104" width="14.85546875" style="153" customWidth="1"/>
    <col min="4105" max="4105" width="18.5703125" style="153" customWidth="1"/>
    <col min="4106" max="4106" width="5" style="153" customWidth="1"/>
    <col min="4107" max="4107" width="0.85546875" style="153" customWidth="1"/>
    <col min="4108" max="4108" width="1.42578125" style="153" customWidth="1"/>
    <col min="4109" max="4345" width="9.140625" style="153"/>
    <col min="4346" max="4346" width="2.28515625" style="153" customWidth="1"/>
    <col min="4347" max="4347" width="0" style="153" hidden="1" customWidth="1"/>
    <col min="4348" max="4348" width="11.7109375" style="153" customWidth="1"/>
    <col min="4349" max="4349" width="19.42578125" style="153" customWidth="1"/>
    <col min="4350" max="4350" width="8.5703125" style="153" customWidth="1"/>
    <col min="4351" max="4351" width="1.28515625" style="153" customWidth="1"/>
    <col min="4352" max="4352" width="6.7109375" style="153" customWidth="1"/>
    <col min="4353" max="4353" width="11.140625" style="153" customWidth="1"/>
    <col min="4354" max="4354" width="7.5703125" style="153" customWidth="1"/>
    <col min="4355" max="4355" width="7" style="153" customWidth="1"/>
    <col min="4356" max="4356" width="6.5703125" style="153" customWidth="1"/>
    <col min="4357" max="4357" width="9.28515625" style="153" customWidth="1"/>
    <col min="4358" max="4358" width="7.42578125" style="153" customWidth="1"/>
    <col min="4359" max="4359" width="11.140625" style="153" customWidth="1"/>
    <col min="4360" max="4360" width="14.85546875" style="153" customWidth="1"/>
    <col min="4361" max="4361" width="18.5703125" style="153" customWidth="1"/>
    <col min="4362" max="4362" width="5" style="153" customWidth="1"/>
    <col min="4363" max="4363" width="0.85546875" style="153" customWidth="1"/>
    <col min="4364" max="4364" width="1.42578125" style="153" customWidth="1"/>
    <col min="4365" max="4601" width="9.140625" style="153"/>
    <col min="4602" max="4602" width="2.28515625" style="153" customWidth="1"/>
    <col min="4603" max="4603" width="0" style="153" hidden="1" customWidth="1"/>
    <col min="4604" max="4604" width="11.7109375" style="153" customWidth="1"/>
    <col min="4605" max="4605" width="19.42578125" style="153" customWidth="1"/>
    <col min="4606" max="4606" width="8.5703125" style="153" customWidth="1"/>
    <col min="4607" max="4607" width="1.28515625" style="153" customWidth="1"/>
    <col min="4608" max="4608" width="6.7109375" style="153" customWidth="1"/>
    <col min="4609" max="4609" width="11.140625" style="153" customWidth="1"/>
    <col min="4610" max="4610" width="7.5703125" style="153" customWidth="1"/>
    <col min="4611" max="4611" width="7" style="153" customWidth="1"/>
    <col min="4612" max="4612" width="6.5703125" style="153" customWidth="1"/>
    <col min="4613" max="4613" width="9.28515625" style="153" customWidth="1"/>
    <col min="4614" max="4614" width="7.42578125" style="153" customWidth="1"/>
    <col min="4615" max="4615" width="11.140625" style="153" customWidth="1"/>
    <col min="4616" max="4616" width="14.85546875" style="153" customWidth="1"/>
    <col min="4617" max="4617" width="18.5703125" style="153" customWidth="1"/>
    <col min="4618" max="4618" width="5" style="153" customWidth="1"/>
    <col min="4619" max="4619" width="0.85546875" style="153" customWidth="1"/>
    <col min="4620" max="4620" width="1.42578125" style="153" customWidth="1"/>
    <col min="4621" max="4857" width="9.140625" style="153"/>
    <col min="4858" max="4858" width="2.28515625" style="153" customWidth="1"/>
    <col min="4859" max="4859" width="0" style="153" hidden="1" customWidth="1"/>
    <col min="4860" max="4860" width="11.7109375" style="153" customWidth="1"/>
    <col min="4861" max="4861" width="19.42578125" style="153" customWidth="1"/>
    <col min="4862" max="4862" width="8.5703125" style="153" customWidth="1"/>
    <col min="4863" max="4863" width="1.28515625" style="153" customWidth="1"/>
    <col min="4864" max="4864" width="6.7109375" style="153" customWidth="1"/>
    <col min="4865" max="4865" width="11.140625" style="153" customWidth="1"/>
    <col min="4866" max="4866" width="7.5703125" style="153" customWidth="1"/>
    <col min="4867" max="4867" width="7" style="153" customWidth="1"/>
    <col min="4868" max="4868" width="6.5703125" style="153" customWidth="1"/>
    <col min="4869" max="4869" width="9.28515625" style="153" customWidth="1"/>
    <col min="4870" max="4870" width="7.42578125" style="153" customWidth="1"/>
    <col min="4871" max="4871" width="11.140625" style="153" customWidth="1"/>
    <col min="4872" max="4872" width="14.85546875" style="153" customWidth="1"/>
    <col min="4873" max="4873" width="18.5703125" style="153" customWidth="1"/>
    <col min="4874" max="4874" width="5" style="153" customWidth="1"/>
    <col min="4875" max="4875" width="0.85546875" style="153" customWidth="1"/>
    <col min="4876" max="4876" width="1.42578125" style="153" customWidth="1"/>
    <col min="4877" max="5113" width="9.140625" style="153"/>
    <col min="5114" max="5114" width="2.28515625" style="153" customWidth="1"/>
    <col min="5115" max="5115" width="0" style="153" hidden="1" customWidth="1"/>
    <col min="5116" max="5116" width="11.7109375" style="153" customWidth="1"/>
    <col min="5117" max="5117" width="19.42578125" style="153" customWidth="1"/>
    <col min="5118" max="5118" width="8.5703125" style="153" customWidth="1"/>
    <col min="5119" max="5119" width="1.28515625" style="153" customWidth="1"/>
    <col min="5120" max="5120" width="6.7109375" style="153" customWidth="1"/>
    <col min="5121" max="5121" width="11.140625" style="153" customWidth="1"/>
    <col min="5122" max="5122" width="7.5703125" style="153" customWidth="1"/>
    <col min="5123" max="5123" width="7" style="153" customWidth="1"/>
    <col min="5124" max="5124" width="6.5703125" style="153" customWidth="1"/>
    <col min="5125" max="5125" width="9.28515625" style="153" customWidth="1"/>
    <col min="5126" max="5126" width="7.42578125" style="153" customWidth="1"/>
    <col min="5127" max="5127" width="11.140625" style="153" customWidth="1"/>
    <col min="5128" max="5128" width="14.85546875" style="153" customWidth="1"/>
    <col min="5129" max="5129" width="18.5703125" style="153" customWidth="1"/>
    <col min="5130" max="5130" width="5" style="153" customWidth="1"/>
    <col min="5131" max="5131" width="0.85546875" style="153" customWidth="1"/>
    <col min="5132" max="5132" width="1.42578125" style="153" customWidth="1"/>
    <col min="5133" max="5369" width="9.140625" style="153"/>
    <col min="5370" max="5370" width="2.28515625" style="153" customWidth="1"/>
    <col min="5371" max="5371" width="0" style="153" hidden="1" customWidth="1"/>
    <col min="5372" max="5372" width="11.7109375" style="153" customWidth="1"/>
    <col min="5373" max="5373" width="19.42578125" style="153" customWidth="1"/>
    <col min="5374" max="5374" width="8.5703125" style="153" customWidth="1"/>
    <col min="5375" max="5375" width="1.28515625" style="153" customWidth="1"/>
    <col min="5376" max="5376" width="6.7109375" style="153" customWidth="1"/>
    <col min="5377" max="5377" width="11.140625" style="153" customWidth="1"/>
    <col min="5378" max="5378" width="7.5703125" style="153" customWidth="1"/>
    <col min="5379" max="5379" width="7" style="153" customWidth="1"/>
    <col min="5380" max="5380" width="6.5703125" style="153" customWidth="1"/>
    <col min="5381" max="5381" width="9.28515625" style="153" customWidth="1"/>
    <col min="5382" max="5382" width="7.42578125" style="153" customWidth="1"/>
    <col min="5383" max="5383" width="11.140625" style="153" customWidth="1"/>
    <col min="5384" max="5384" width="14.85546875" style="153" customWidth="1"/>
    <col min="5385" max="5385" width="18.5703125" style="153" customWidth="1"/>
    <col min="5386" max="5386" width="5" style="153" customWidth="1"/>
    <col min="5387" max="5387" width="0.85546875" style="153" customWidth="1"/>
    <col min="5388" max="5388" width="1.42578125" style="153" customWidth="1"/>
    <col min="5389" max="5625" width="9.140625" style="153"/>
    <col min="5626" max="5626" width="2.28515625" style="153" customWidth="1"/>
    <col min="5627" max="5627" width="0" style="153" hidden="1" customWidth="1"/>
    <col min="5628" max="5628" width="11.7109375" style="153" customWidth="1"/>
    <col min="5629" max="5629" width="19.42578125" style="153" customWidth="1"/>
    <col min="5630" max="5630" width="8.5703125" style="153" customWidth="1"/>
    <col min="5631" max="5631" width="1.28515625" style="153" customWidth="1"/>
    <col min="5632" max="5632" width="6.7109375" style="153" customWidth="1"/>
    <col min="5633" max="5633" width="11.140625" style="153" customWidth="1"/>
    <col min="5634" max="5634" width="7.5703125" style="153" customWidth="1"/>
    <col min="5635" max="5635" width="7" style="153" customWidth="1"/>
    <col min="5636" max="5636" width="6.5703125" style="153" customWidth="1"/>
    <col min="5637" max="5637" width="9.28515625" style="153" customWidth="1"/>
    <col min="5638" max="5638" width="7.42578125" style="153" customWidth="1"/>
    <col min="5639" max="5639" width="11.140625" style="153" customWidth="1"/>
    <col min="5640" max="5640" width="14.85546875" style="153" customWidth="1"/>
    <col min="5641" max="5641" width="18.5703125" style="153" customWidth="1"/>
    <col min="5642" max="5642" width="5" style="153" customWidth="1"/>
    <col min="5643" max="5643" width="0.85546875" style="153" customWidth="1"/>
    <col min="5644" max="5644" width="1.42578125" style="153" customWidth="1"/>
    <col min="5645" max="5881" width="9.140625" style="153"/>
    <col min="5882" max="5882" width="2.28515625" style="153" customWidth="1"/>
    <col min="5883" max="5883" width="0" style="153" hidden="1" customWidth="1"/>
    <col min="5884" max="5884" width="11.7109375" style="153" customWidth="1"/>
    <col min="5885" max="5885" width="19.42578125" style="153" customWidth="1"/>
    <col min="5886" max="5886" width="8.5703125" style="153" customWidth="1"/>
    <col min="5887" max="5887" width="1.28515625" style="153" customWidth="1"/>
    <col min="5888" max="5888" width="6.7109375" style="153" customWidth="1"/>
    <col min="5889" max="5889" width="11.140625" style="153" customWidth="1"/>
    <col min="5890" max="5890" width="7.5703125" style="153" customWidth="1"/>
    <col min="5891" max="5891" width="7" style="153" customWidth="1"/>
    <col min="5892" max="5892" width="6.5703125" style="153" customWidth="1"/>
    <col min="5893" max="5893" width="9.28515625" style="153" customWidth="1"/>
    <col min="5894" max="5894" width="7.42578125" style="153" customWidth="1"/>
    <col min="5895" max="5895" width="11.140625" style="153" customWidth="1"/>
    <col min="5896" max="5896" width="14.85546875" style="153" customWidth="1"/>
    <col min="5897" max="5897" width="18.5703125" style="153" customWidth="1"/>
    <col min="5898" max="5898" width="5" style="153" customWidth="1"/>
    <col min="5899" max="5899" width="0.85546875" style="153" customWidth="1"/>
    <col min="5900" max="5900" width="1.42578125" style="153" customWidth="1"/>
    <col min="5901" max="6137" width="9.140625" style="153"/>
    <col min="6138" max="6138" width="2.28515625" style="153" customWidth="1"/>
    <col min="6139" max="6139" width="0" style="153" hidden="1" customWidth="1"/>
    <col min="6140" max="6140" width="11.7109375" style="153" customWidth="1"/>
    <col min="6141" max="6141" width="19.42578125" style="153" customWidth="1"/>
    <col min="6142" max="6142" width="8.5703125" style="153" customWidth="1"/>
    <col min="6143" max="6143" width="1.28515625" style="153" customWidth="1"/>
    <col min="6144" max="6144" width="6.7109375" style="153" customWidth="1"/>
    <col min="6145" max="6145" width="11.140625" style="153" customWidth="1"/>
    <col min="6146" max="6146" width="7.5703125" style="153" customWidth="1"/>
    <col min="6147" max="6147" width="7" style="153" customWidth="1"/>
    <col min="6148" max="6148" width="6.5703125" style="153" customWidth="1"/>
    <col min="6149" max="6149" width="9.28515625" style="153" customWidth="1"/>
    <col min="6150" max="6150" width="7.42578125" style="153" customWidth="1"/>
    <col min="6151" max="6151" width="11.140625" style="153" customWidth="1"/>
    <col min="6152" max="6152" width="14.85546875" style="153" customWidth="1"/>
    <col min="6153" max="6153" width="18.5703125" style="153" customWidth="1"/>
    <col min="6154" max="6154" width="5" style="153" customWidth="1"/>
    <col min="6155" max="6155" width="0.85546875" style="153" customWidth="1"/>
    <col min="6156" max="6156" width="1.42578125" style="153" customWidth="1"/>
    <col min="6157" max="6393" width="9.140625" style="153"/>
    <col min="6394" max="6394" width="2.28515625" style="153" customWidth="1"/>
    <col min="6395" max="6395" width="0" style="153" hidden="1" customWidth="1"/>
    <col min="6396" max="6396" width="11.7109375" style="153" customWidth="1"/>
    <col min="6397" max="6397" width="19.42578125" style="153" customWidth="1"/>
    <col min="6398" max="6398" width="8.5703125" style="153" customWidth="1"/>
    <col min="6399" max="6399" width="1.28515625" style="153" customWidth="1"/>
    <col min="6400" max="6400" width="6.7109375" style="153" customWidth="1"/>
    <col min="6401" max="6401" width="11.140625" style="153" customWidth="1"/>
    <col min="6402" max="6402" width="7.5703125" style="153" customWidth="1"/>
    <col min="6403" max="6403" width="7" style="153" customWidth="1"/>
    <col min="6404" max="6404" width="6.5703125" style="153" customWidth="1"/>
    <col min="6405" max="6405" width="9.28515625" style="153" customWidth="1"/>
    <col min="6406" max="6406" width="7.42578125" style="153" customWidth="1"/>
    <col min="6407" max="6407" width="11.140625" style="153" customWidth="1"/>
    <col min="6408" max="6408" width="14.85546875" style="153" customWidth="1"/>
    <col min="6409" max="6409" width="18.5703125" style="153" customWidth="1"/>
    <col min="6410" max="6410" width="5" style="153" customWidth="1"/>
    <col min="6411" max="6411" width="0.85546875" style="153" customWidth="1"/>
    <col min="6412" max="6412" width="1.42578125" style="153" customWidth="1"/>
    <col min="6413" max="6649" width="9.140625" style="153"/>
    <col min="6650" max="6650" width="2.28515625" style="153" customWidth="1"/>
    <col min="6651" max="6651" width="0" style="153" hidden="1" customWidth="1"/>
    <col min="6652" max="6652" width="11.7109375" style="153" customWidth="1"/>
    <col min="6653" max="6653" width="19.42578125" style="153" customWidth="1"/>
    <col min="6654" max="6654" width="8.5703125" style="153" customWidth="1"/>
    <col min="6655" max="6655" width="1.28515625" style="153" customWidth="1"/>
    <col min="6656" max="6656" width="6.7109375" style="153" customWidth="1"/>
    <col min="6657" max="6657" width="11.140625" style="153" customWidth="1"/>
    <col min="6658" max="6658" width="7.5703125" style="153" customWidth="1"/>
    <col min="6659" max="6659" width="7" style="153" customWidth="1"/>
    <col min="6660" max="6660" width="6.5703125" style="153" customWidth="1"/>
    <col min="6661" max="6661" width="9.28515625" style="153" customWidth="1"/>
    <col min="6662" max="6662" width="7.42578125" style="153" customWidth="1"/>
    <col min="6663" max="6663" width="11.140625" style="153" customWidth="1"/>
    <col min="6664" max="6664" width="14.85546875" style="153" customWidth="1"/>
    <col min="6665" max="6665" width="18.5703125" style="153" customWidth="1"/>
    <col min="6666" max="6666" width="5" style="153" customWidth="1"/>
    <col min="6667" max="6667" width="0.85546875" style="153" customWidth="1"/>
    <col min="6668" max="6668" width="1.42578125" style="153" customWidth="1"/>
    <col min="6669" max="6905" width="9.140625" style="153"/>
    <col min="6906" max="6906" width="2.28515625" style="153" customWidth="1"/>
    <col min="6907" max="6907" width="0" style="153" hidden="1" customWidth="1"/>
    <col min="6908" max="6908" width="11.7109375" style="153" customWidth="1"/>
    <col min="6909" max="6909" width="19.42578125" style="153" customWidth="1"/>
    <col min="6910" max="6910" width="8.5703125" style="153" customWidth="1"/>
    <col min="6911" max="6911" width="1.28515625" style="153" customWidth="1"/>
    <col min="6912" max="6912" width="6.7109375" style="153" customWidth="1"/>
    <col min="6913" max="6913" width="11.140625" style="153" customWidth="1"/>
    <col min="6914" max="6914" width="7.5703125" style="153" customWidth="1"/>
    <col min="6915" max="6915" width="7" style="153" customWidth="1"/>
    <col min="6916" max="6916" width="6.5703125" style="153" customWidth="1"/>
    <col min="6917" max="6917" width="9.28515625" style="153" customWidth="1"/>
    <col min="6918" max="6918" width="7.42578125" style="153" customWidth="1"/>
    <col min="6919" max="6919" width="11.140625" style="153" customWidth="1"/>
    <col min="6920" max="6920" width="14.85546875" style="153" customWidth="1"/>
    <col min="6921" max="6921" width="18.5703125" style="153" customWidth="1"/>
    <col min="6922" max="6922" width="5" style="153" customWidth="1"/>
    <col min="6923" max="6923" width="0.85546875" style="153" customWidth="1"/>
    <col min="6924" max="6924" width="1.42578125" style="153" customWidth="1"/>
    <col min="6925" max="7161" width="9.140625" style="153"/>
    <col min="7162" max="7162" width="2.28515625" style="153" customWidth="1"/>
    <col min="7163" max="7163" width="0" style="153" hidden="1" customWidth="1"/>
    <col min="7164" max="7164" width="11.7109375" style="153" customWidth="1"/>
    <col min="7165" max="7165" width="19.42578125" style="153" customWidth="1"/>
    <col min="7166" max="7166" width="8.5703125" style="153" customWidth="1"/>
    <col min="7167" max="7167" width="1.28515625" style="153" customWidth="1"/>
    <col min="7168" max="7168" width="6.7109375" style="153" customWidth="1"/>
    <col min="7169" max="7169" width="11.140625" style="153" customWidth="1"/>
    <col min="7170" max="7170" width="7.5703125" style="153" customWidth="1"/>
    <col min="7171" max="7171" width="7" style="153" customWidth="1"/>
    <col min="7172" max="7172" width="6.5703125" style="153" customWidth="1"/>
    <col min="7173" max="7173" width="9.28515625" style="153" customWidth="1"/>
    <col min="7174" max="7174" width="7.42578125" style="153" customWidth="1"/>
    <col min="7175" max="7175" width="11.140625" style="153" customWidth="1"/>
    <col min="7176" max="7176" width="14.85546875" style="153" customWidth="1"/>
    <col min="7177" max="7177" width="18.5703125" style="153" customWidth="1"/>
    <col min="7178" max="7178" width="5" style="153" customWidth="1"/>
    <col min="7179" max="7179" width="0.85546875" style="153" customWidth="1"/>
    <col min="7180" max="7180" width="1.42578125" style="153" customWidth="1"/>
    <col min="7181" max="7417" width="9.140625" style="153"/>
    <col min="7418" max="7418" width="2.28515625" style="153" customWidth="1"/>
    <col min="7419" max="7419" width="0" style="153" hidden="1" customWidth="1"/>
    <col min="7420" max="7420" width="11.7109375" style="153" customWidth="1"/>
    <col min="7421" max="7421" width="19.42578125" style="153" customWidth="1"/>
    <col min="7422" max="7422" width="8.5703125" style="153" customWidth="1"/>
    <col min="7423" max="7423" width="1.28515625" style="153" customWidth="1"/>
    <col min="7424" max="7424" width="6.7109375" style="153" customWidth="1"/>
    <col min="7425" max="7425" width="11.140625" style="153" customWidth="1"/>
    <col min="7426" max="7426" width="7.5703125" style="153" customWidth="1"/>
    <col min="7427" max="7427" width="7" style="153" customWidth="1"/>
    <col min="7428" max="7428" width="6.5703125" style="153" customWidth="1"/>
    <col min="7429" max="7429" width="9.28515625" style="153" customWidth="1"/>
    <col min="7430" max="7430" width="7.42578125" style="153" customWidth="1"/>
    <col min="7431" max="7431" width="11.140625" style="153" customWidth="1"/>
    <col min="7432" max="7432" width="14.85546875" style="153" customWidth="1"/>
    <col min="7433" max="7433" width="18.5703125" style="153" customWidth="1"/>
    <col min="7434" max="7434" width="5" style="153" customWidth="1"/>
    <col min="7435" max="7435" width="0.85546875" style="153" customWidth="1"/>
    <col min="7436" max="7436" width="1.42578125" style="153" customWidth="1"/>
    <col min="7437" max="7673" width="9.140625" style="153"/>
    <col min="7674" max="7674" width="2.28515625" style="153" customWidth="1"/>
    <col min="7675" max="7675" width="0" style="153" hidden="1" customWidth="1"/>
    <col min="7676" max="7676" width="11.7109375" style="153" customWidth="1"/>
    <col min="7677" max="7677" width="19.42578125" style="153" customWidth="1"/>
    <col min="7678" max="7678" width="8.5703125" style="153" customWidth="1"/>
    <col min="7679" max="7679" width="1.28515625" style="153" customWidth="1"/>
    <col min="7680" max="7680" width="6.7109375" style="153" customWidth="1"/>
    <col min="7681" max="7681" width="11.140625" style="153" customWidth="1"/>
    <col min="7682" max="7682" width="7.5703125" style="153" customWidth="1"/>
    <col min="7683" max="7683" width="7" style="153" customWidth="1"/>
    <col min="7684" max="7684" width="6.5703125" style="153" customWidth="1"/>
    <col min="7685" max="7685" width="9.28515625" style="153" customWidth="1"/>
    <col min="7686" max="7686" width="7.42578125" style="153" customWidth="1"/>
    <col min="7687" max="7687" width="11.140625" style="153" customWidth="1"/>
    <col min="7688" max="7688" width="14.85546875" style="153" customWidth="1"/>
    <col min="7689" max="7689" width="18.5703125" style="153" customWidth="1"/>
    <col min="7690" max="7690" width="5" style="153" customWidth="1"/>
    <col min="7691" max="7691" width="0.85546875" style="153" customWidth="1"/>
    <col min="7692" max="7692" width="1.42578125" style="153" customWidth="1"/>
    <col min="7693" max="7929" width="9.140625" style="153"/>
    <col min="7930" max="7930" width="2.28515625" style="153" customWidth="1"/>
    <col min="7931" max="7931" width="0" style="153" hidden="1" customWidth="1"/>
    <col min="7932" max="7932" width="11.7109375" style="153" customWidth="1"/>
    <col min="7933" max="7933" width="19.42578125" style="153" customWidth="1"/>
    <col min="7934" max="7934" width="8.5703125" style="153" customWidth="1"/>
    <col min="7935" max="7935" width="1.28515625" style="153" customWidth="1"/>
    <col min="7936" max="7936" width="6.7109375" style="153" customWidth="1"/>
    <col min="7937" max="7937" width="11.140625" style="153" customWidth="1"/>
    <col min="7938" max="7938" width="7.5703125" style="153" customWidth="1"/>
    <col min="7939" max="7939" width="7" style="153" customWidth="1"/>
    <col min="7940" max="7940" width="6.5703125" style="153" customWidth="1"/>
    <col min="7941" max="7941" width="9.28515625" style="153" customWidth="1"/>
    <col min="7942" max="7942" width="7.42578125" style="153" customWidth="1"/>
    <col min="7943" max="7943" width="11.140625" style="153" customWidth="1"/>
    <col min="7944" max="7944" width="14.85546875" style="153" customWidth="1"/>
    <col min="7945" max="7945" width="18.5703125" style="153" customWidth="1"/>
    <col min="7946" max="7946" width="5" style="153" customWidth="1"/>
    <col min="7947" max="7947" width="0.85546875" style="153" customWidth="1"/>
    <col min="7948" max="7948" width="1.42578125" style="153" customWidth="1"/>
    <col min="7949" max="8185" width="9.140625" style="153"/>
    <col min="8186" max="8186" width="2.28515625" style="153" customWidth="1"/>
    <col min="8187" max="8187" width="0" style="153" hidden="1" customWidth="1"/>
    <col min="8188" max="8188" width="11.7109375" style="153" customWidth="1"/>
    <col min="8189" max="8189" width="19.42578125" style="153" customWidth="1"/>
    <col min="8190" max="8190" width="8.5703125" style="153" customWidth="1"/>
    <col min="8191" max="8191" width="1.28515625" style="153" customWidth="1"/>
    <col min="8192" max="8192" width="6.7109375" style="153" customWidth="1"/>
    <col min="8193" max="8193" width="11.140625" style="153" customWidth="1"/>
    <col min="8194" max="8194" width="7.5703125" style="153" customWidth="1"/>
    <col min="8195" max="8195" width="7" style="153" customWidth="1"/>
    <col min="8196" max="8196" width="6.5703125" style="153" customWidth="1"/>
    <col min="8197" max="8197" width="9.28515625" style="153" customWidth="1"/>
    <col min="8198" max="8198" width="7.42578125" style="153" customWidth="1"/>
    <col min="8199" max="8199" width="11.140625" style="153" customWidth="1"/>
    <col min="8200" max="8200" width="14.85546875" style="153" customWidth="1"/>
    <col min="8201" max="8201" width="18.5703125" style="153" customWidth="1"/>
    <col min="8202" max="8202" width="5" style="153" customWidth="1"/>
    <col min="8203" max="8203" width="0.85546875" style="153" customWidth="1"/>
    <col min="8204" max="8204" width="1.42578125" style="153" customWidth="1"/>
    <col min="8205" max="8441" width="9.140625" style="153"/>
    <col min="8442" max="8442" width="2.28515625" style="153" customWidth="1"/>
    <col min="8443" max="8443" width="0" style="153" hidden="1" customWidth="1"/>
    <col min="8444" max="8444" width="11.7109375" style="153" customWidth="1"/>
    <col min="8445" max="8445" width="19.42578125" style="153" customWidth="1"/>
    <col min="8446" max="8446" width="8.5703125" style="153" customWidth="1"/>
    <col min="8447" max="8447" width="1.28515625" style="153" customWidth="1"/>
    <col min="8448" max="8448" width="6.7109375" style="153" customWidth="1"/>
    <col min="8449" max="8449" width="11.140625" style="153" customWidth="1"/>
    <col min="8450" max="8450" width="7.5703125" style="153" customWidth="1"/>
    <col min="8451" max="8451" width="7" style="153" customWidth="1"/>
    <col min="8452" max="8452" width="6.5703125" style="153" customWidth="1"/>
    <col min="8453" max="8453" width="9.28515625" style="153" customWidth="1"/>
    <col min="8454" max="8454" width="7.42578125" style="153" customWidth="1"/>
    <col min="8455" max="8455" width="11.140625" style="153" customWidth="1"/>
    <col min="8456" max="8456" width="14.85546875" style="153" customWidth="1"/>
    <col min="8457" max="8457" width="18.5703125" style="153" customWidth="1"/>
    <col min="8458" max="8458" width="5" style="153" customWidth="1"/>
    <col min="8459" max="8459" width="0.85546875" style="153" customWidth="1"/>
    <col min="8460" max="8460" width="1.42578125" style="153" customWidth="1"/>
    <col min="8461" max="8697" width="9.140625" style="153"/>
    <col min="8698" max="8698" width="2.28515625" style="153" customWidth="1"/>
    <col min="8699" max="8699" width="0" style="153" hidden="1" customWidth="1"/>
    <col min="8700" max="8700" width="11.7109375" style="153" customWidth="1"/>
    <col min="8701" max="8701" width="19.42578125" style="153" customWidth="1"/>
    <col min="8702" max="8702" width="8.5703125" style="153" customWidth="1"/>
    <col min="8703" max="8703" width="1.28515625" style="153" customWidth="1"/>
    <col min="8704" max="8704" width="6.7109375" style="153" customWidth="1"/>
    <col min="8705" max="8705" width="11.140625" style="153" customWidth="1"/>
    <col min="8706" max="8706" width="7.5703125" style="153" customWidth="1"/>
    <col min="8707" max="8707" width="7" style="153" customWidth="1"/>
    <col min="8708" max="8708" width="6.5703125" style="153" customWidth="1"/>
    <col min="8709" max="8709" width="9.28515625" style="153" customWidth="1"/>
    <col min="8710" max="8710" width="7.42578125" style="153" customWidth="1"/>
    <col min="8711" max="8711" width="11.140625" style="153" customWidth="1"/>
    <col min="8712" max="8712" width="14.85546875" style="153" customWidth="1"/>
    <col min="8713" max="8713" width="18.5703125" style="153" customWidth="1"/>
    <col min="8714" max="8714" width="5" style="153" customWidth="1"/>
    <col min="8715" max="8715" width="0.85546875" style="153" customWidth="1"/>
    <col min="8716" max="8716" width="1.42578125" style="153" customWidth="1"/>
    <col min="8717" max="8953" width="9.140625" style="153"/>
    <col min="8954" max="8954" width="2.28515625" style="153" customWidth="1"/>
    <col min="8955" max="8955" width="0" style="153" hidden="1" customWidth="1"/>
    <col min="8956" max="8956" width="11.7109375" style="153" customWidth="1"/>
    <col min="8957" max="8957" width="19.42578125" style="153" customWidth="1"/>
    <col min="8958" max="8958" width="8.5703125" style="153" customWidth="1"/>
    <col min="8959" max="8959" width="1.28515625" style="153" customWidth="1"/>
    <col min="8960" max="8960" width="6.7109375" style="153" customWidth="1"/>
    <col min="8961" max="8961" width="11.140625" style="153" customWidth="1"/>
    <col min="8962" max="8962" width="7.5703125" style="153" customWidth="1"/>
    <col min="8963" max="8963" width="7" style="153" customWidth="1"/>
    <col min="8964" max="8964" width="6.5703125" style="153" customWidth="1"/>
    <col min="8965" max="8965" width="9.28515625" style="153" customWidth="1"/>
    <col min="8966" max="8966" width="7.42578125" style="153" customWidth="1"/>
    <col min="8967" max="8967" width="11.140625" style="153" customWidth="1"/>
    <col min="8968" max="8968" width="14.85546875" style="153" customWidth="1"/>
    <col min="8969" max="8969" width="18.5703125" style="153" customWidth="1"/>
    <col min="8970" max="8970" width="5" style="153" customWidth="1"/>
    <col min="8971" max="8971" width="0.85546875" style="153" customWidth="1"/>
    <col min="8972" max="8972" width="1.42578125" style="153" customWidth="1"/>
    <col min="8973" max="9209" width="9.140625" style="153"/>
    <col min="9210" max="9210" width="2.28515625" style="153" customWidth="1"/>
    <col min="9211" max="9211" width="0" style="153" hidden="1" customWidth="1"/>
    <col min="9212" max="9212" width="11.7109375" style="153" customWidth="1"/>
    <col min="9213" max="9213" width="19.42578125" style="153" customWidth="1"/>
    <col min="9214" max="9214" width="8.5703125" style="153" customWidth="1"/>
    <col min="9215" max="9215" width="1.28515625" style="153" customWidth="1"/>
    <col min="9216" max="9216" width="6.7109375" style="153" customWidth="1"/>
    <col min="9217" max="9217" width="11.140625" style="153" customWidth="1"/>
    <col min="9218" max="9218" width="7.5703125" style="153" customWidth="1"/>
    <col min="9219" max="9219" width="7" style="153" customWidth="1"/>
    <col min="9220" max="9220" width="6.5703125" style="153" customWidth="1"/>
    <col min="9221" max="9221" width="9.28515625" style="153" customWidth="1"/>
    <col min="9222" max="9222" width="7.42578125" style="153" customWidth="1"/>
    <col min="9223" max="9223" width="11.140625" style="153" customWidth="1"/>
    <col min="9224" max="9224" width="14.85546875" style="153" customWidth="1"/>
    <col min="9225" max="9225" width="18.5703125" style="153" customWidth="1"/>
    <col min="9226" max="9226" width="5" style="153" customWidth="1"/>
    <col min="9227" max="9227" width="0.85546875" style="153" customWidth="1"/>
    <col min="9228" max="9228" width="1.42578125" style="153" customWidth="1"/>
    <col min="9229" max="9465" width="9.140625" style="153"/>
    <col min="9466" max="9466" width="2.28515625" style="153" customWidth="1"/>
    <col min="9467" max="9467" width="0" style="153" hidden="1" customWidth="1"/>
    <col min="9468" max="9468" width="11.7109375" style="153" customWidth="1"/>
    <col min="9469" max="9469" width="19.42578125" style="153" customWidth="1"/>
    <col min="9470" max="9470" width="8.5703125" style="153" customWidth="1"/>
    <col min="9471" max="9471" width="1.28515625" style="153" customWidth="1"/>
    <col min="9472" max="9472" width="6.7109375" style="153" customWidth="1"/>
    <col min="9473" max="9473" width="11.140625" style="153" customWidth="1"/>
    <col min="9474" max="9474" width="7.5703125" style="153" customWidth="1"/>
    <col min="9475" max="9475" width="7" style="153" customWidth="1"/>
    <col min="9476" max="9476" width="6.5703125" style="153" customWidth="1"/>
    <col min="9477" max="9477" width="9.28515625" style="153" customWidth="1"/>
    <col min="9478" max="9478" width="7.42578125" style="153" customWidth="1"/>
    <col min="9479" max="9479" width="11.140625" style="153" customWidth="1"/>
    <col min="9480" max="9480" width="14.85546875" style="153" customWidth="1"/>
    <col min="9481" max="9481" width="18.5703125" style="153" customWidth="1"/>
    <col min="9482" max="9482" width="5" style="153" customWidth="1"/>
    <col min="9483" max="9483" width="0.85546875" style="153" customWidth="1"/>
    <col min="9484" max="9484" width="1.42578125" style="153" customWidth="1"/>
    <col min="9485" max="9721" width="9.140625" style="153"/>
    <col min="9722" max="9722" width="2.28515625" style="153" customWidth="1"/>
    <col min="9723" max="9723" width="0" style="153" hidden="1" customWidth="1"/>
    <col min="9724" max="9724" width="11.7109375" style="153" customWidth="1"/>
    <col min="9725" max="9725" width="19.42578125" style="153" customWidth="1"/>
    <col min="9726" max="9726" width="8.5703125" style="153" customWidth="1"/>
    <col min="9727" max="9727" width="1.28515625" style="153" customWidth="1"/>
    <col min="9728" max="9728" width="6.7109375" style="153" customWidth="1"/>
    <col min="9729" max="9729" width="11.140625" style="153" customWidth="1"/>
    <col min="9730" max="9730" width="7.5703125" style="153" customWidth="1"/>
    <col min="9731" max="9731" width="7" style="153" customWidth="1"/>
    <col min="9732" max="9732" width="6.5703125" style="153" customWidth="1"/>
    <col min="9733" max="9733" width="9.28515625" style="153" customWidth="1"/>
    <col min="9734" max="9734" width="7.42578125" style="153" customWidth="1"/>
    <col min="9735" max="9735" width="11.140625" style="153" customWidth="1"/>
    <col min="9736" max="9736" width="14.85546875" style="153" customWidth="1"/>
    <col min="9737" max="9737" width="18.5703125" style="153" customWidth="1"/>
    <col min="9738" max="9738" width="5" style="153" customWidth="1"/>
    <col min="9739" max="9739" width="0.85546875" style="153" customWidth="1"/>
    <col min="9740" max="9740" width="1.42578125" style="153" customWidth="1"/>
    <col min="9741" max="9977" width="9.140625" style="153"/>
    <col min="9978" max="9978" width="2.28515625" style="153" customWidth="1"/>
    <col min="9979" max="9979" width="0" style="153" hidden="1" customWidth="1"/>
    <col min="9980" max="9980" width="11.7109375" style="153" customWidth="1"/>
    <col min="9981" max="9981" width="19.42578125" style="153" customWidth="1"/>
    <col min="9982" max="9982" width="8.5703125" style="153" customWidth="1"/>
    <col min="9983" max="9983" width="1.28515625" style="153" customWidth="1"/>
    <col min="9984" max="9984" width="6.7109375" style="153" customWidth="1"/>
    <col min="9985" max="9985" width="11.140625" style="153" customWidth="1"/>
    <col min="9986" max="9986" width="7.5703125" style="153" customWidth="1"/>
    <col min="9987" max="9987" width="7" style="153" customWidth="1"/>
    <col min="9988" max="9988" width="6.5703125" style="153" customWidth="1"/>
    <col min="9989" max="9989" width="9.28515625" style="153" customWidth="1"/>
    <col min="9990" max="9990" width="7.42578125" style="153" customWidth="1"/>
    <col min="9991" max="9991" width="11.140625" style="153" customWidth="1"/>
    <col min="9992" max="9992" width="14.85546875" style="153" customWidth="1"/>
    <col min="9993" max="9993" width="18.5703125" style="153" customWidth="1"/>
    <col min="9994" max="9994" width="5" style="153" customWidth="1"/>
    <col min="9995" max="9995" width="0.85546875" style="153" customWidth="1"/>
    <col min="9996" max="9996" width="1.42578125" style="153" customWidth="1"/>
    <col min="9997" max="10233" width="9.140625" style="153"/>
    <col min="10234" max="10234" width="2.28515625" style="153" customWidth="1"/>
    <col min="10235" max="10235" width="0" style="153" hidden="1" customWidth="1"/>
    <col min="10236" max="10236" width="11.7109375" style="153" customWidth="1"/>
    <col min="10237" max="10237" width="19.42578125" style="153" customWidth="1"/>
    <col min="10238" max="10238" width="8.5703125" style="153" customWidth="1"/>
    <col min="10239" max="10239" width="1.28515625" style="153" customWidth="1"/>
    <col min="10240" max="10240" width="6.7109375" style="153" customWidth="1"/>
    <col min="10241" max="10241" width="11.140625" style="153" customWidth="1"/>
    <col min="10242" max="10242" width="7.5703125" style="153" customWidth="1"/>
    <col min="10243" max="10243" width="7" style="153" customWidth="1"/>
    <col min="10244" max="10244" width="6.5703125" style="153" customWidth="1"/>
    <col min="10245" max="10245" width="9.28515625" style="153" customWidth="1"/>
    <col min="10246" max="10246" width="7.42578125" style="153" customWidth="1"/>
    <col min="10247" max="10247" width="11.140625" style="153" customWidth="1"/>
    <col min="10248" max="10248" width="14.85546875" style="153" customWidth="1"/>
    <col min="10249" max="10249" width="18.5703125" style="153" customWidth="1"/>
    <col min="10250" max="10250" width="5" style="153" customWidth="1"/>
    <col min="10251" max="10251" width="0.85546875" style="153" customWidth="1"/>
    <col min="10252" max="10252" width="1.42578125" style="153" customWidth="1"/>
    <col min="10253" max="10489" width="9.140625" style="153"/>
    <col min="10490" max="10490" width="2.28515625" style="153" customWidth="1"/>
    <col min="10491" max="10491" width="0" style="153" hidden="1" customWidth="1"/>
    <col min="10492" max="10492" width="11.7109375" style="153" customWidth="1"/>
    <col min="10493" max="10493" width="19.42578125" style="153" customWidth="1"/>
    <col min="10494" max="10494" width="8.5703125" style="153" customWidth="1"/>
    <col min="10495" max="10495" width="1.28515625" style="153" customWidth="1"/>
    <col min="10496" max="10496" width="6.7109375" style="153" customWidth="1"/>
    <col min="10497" max="10497" width="11.140625" style="153" customWidth="1"/>
    <col min="10498" max="10498" width="7.5703125" style="153" customWidth="1"/>
    <col min="10499" max="10499" width="7" style="153" customWidth="1"/>
    <col min="10500" max="10500" width="6.5703125" style="153" customWidth="1"/>
    <col min="10501" max="10501" width="9.28515625" style="153" customWidth="1"/>
    <col min="10502" max="10502" width="7.42578125" style="153" customWidth="1"/>
    <col min="10503" max="10503" width="11.140625" style="153" customWidth="1"/>
    <col min="10504" max="10504" width="14.85546875" style="153" customWidth="1"/>
    <col min="10505" max="10505" width="18.5703125" style="153" customWidth="1"/>
    <col min="10506" max="10506" width="5" style="153" customWidth="1"/>
    <col min="10507" max="10507" width="0.85546875" style="153" customWidth="1"/>
    <col min="10508" max="10508" width="1.42578125" style="153" customWidth="1"/>
    <col min="10509" max="10745" width="9.140625" style="153"/>
    <col min="10746" max="10746" width="2.28515625" style="153" customWidth="1"/>
    <col min="10747" max="10747" width="0" style="153" hidden="1" customWidth="1"/>
    <col min="10748" max="10748" width="11.7109375" style="153" customWidth="1"/>
    <col min="10749" max="10749" width="19.42578125" style="153" customWidth="1"/>
    <col min="10750" max="10750" width="8.5703125" style="153" customWidth="1"/>
    <col min="10751" max="10751" width="1.28515625" style="153" customWidth="1"/>
    <col min="10752" max="10752" width="6.7109375" style="153" customWidth="1"/>
    <col min="10753" max="10753" width="11.140625" style="153" customWidth="1"/>
    <col min="10754" max="10754" width="7.5703125" style="153" customWidth="1"/>
    <col min="10755" max="10755" width="7" style="153" customWidth="1"/>
    <col min="10756" max="10756" width="6.5703125" style="153" customWidth="1"/>
    <col min="10757" max="10757" width="9.28515625" style="153" customWidth="1"/>
    <col min="10758" max="10758" width="7.42578125" style="153" customWidth="1"/>
    <col min="10759" max="10759" width="11.140625" style="153" customWidth="1"/>
    <col min="10760" max="10760" width="14.85546875" style="153" customWidth="1"/>
    <col min="10761" max="10761" width="18.5703125" style="153" customWidth="1"/>
    <col min="10762" max="10762" width="5" style="153" customWidth="1"/>
    <col min="10763" max="10763" width="0.85546875" style="153" customWidth="1"/>
    <col min="10764" max="10764" width="1.42578125" style="153" customWidth="1"/>
    <col min="10765" max="11001" width="9.140625" style="153"/>
    <col min="11002" max="11002" width="2.28515625" style="153" customWidth="1"/>
    <col min="11003" max="11003" width="0" style="153" hidden="1" customWidth="1"/>
    <col min="11004" max="11004" width="11.7109375" style="153" customWidth="1"/>
    <col min="11005" max="11005" width="19.42578125" style="153" customWidth="1"/>
    <col min="11006" max="11006" width="8.5703125" style="153" customWidth="1"/>
    <col min="11007" max="11007" width="1.28515625" style="153" customWidth="1"/>
    <col min="11008" max="11008" width="6.7109375" style="153" customWidth="1"/>
    <col min="11009" max="11009" width="11.140625" style="153" customWidth="1"/>
    <col min="11010" max="11010" width="7.5703125" style="153" customWidth="1"/>
    <col min="11011" max="11011" width="7" style="153" customWidth="1"/>
    <col min="11012" max="11012" width="6.5703125" style="153" customWidth="1"/>
    <col min="11013" max="11013" width="9.28515625" style="153" customWidth="1"/>
    <col min="11014" max="11014" width="7.42578125" style="153" customWidth="1"/>
    <col min="11015" max="11015" width="11.140625" style="153" customWidth="1"/>
    <col min="11016" max="11016" width="14.85546875" style="153" customWidth="1"/>
    <col min="11017" max="11017" width="18.5703125" style="153" customWidth="1"/>
    <col min="11018" max="11018" width="5" style="153" customWidth="1"/>
    <col min="11019" max="11019" width="0.85546875" style="153" customWidth="1"/>
    <col min="11020" max="11020" width="1.42578125" style="153" customWidth="1"/>
    <col min="11021" max="11257" width="9.140625" style="153"/>
    <col min="11258" max="11258" width="2.28515625" style="153" customWidth="1"/>
    <col min="11259" max="11259" width="0" style="153" hidden="1" customWidth="1"/>
    <col min="11260" max="11260" width="11.7109375" style="153" customWidth="1"/>
    <col min="11261" max="11261" width="19.42578125" style="153" customWidth="1"/>
    <col min="11262" max="11262" width="8.5703125" style="153" customWidth="1"/>
    <col min="11263" max="11263" width="1.28515625" style="153" customWidth="1"/>
    <col min="11264" max="11264" width="6.7109375" style="153" customWidth="1"/>
    <col min="11265" max="11265" width="11.140625" style="153" customWidth="1"/>
    <col min="11266" max="11266" width="7.5703125" style="153" customWidth="1"/>
    <col min="11267" max="11267" width="7" style="153" customWidth="1"/>
    <col min="11268" max="11268" width="6.5703125" style="153" customWidth="1"/>
    <col min="11269" max="11269" width="9.28515625" style="153" customWidth="1"/>
    <col min="11270" max="11270" width="7.42578125" style="153" customWidth="1"/>
    <col min="11271" max="11271" width="11.140625" style="153" customWidth="1"/>
    <col min="11272" max="11272" width="14.85546875" style="153" customWidth="1"/>
    <col min="11273" max="11273" width="18.5703125" style="153" customWidth="1"/>
    <col min="11274" max="11274" width="5" style="153" customWidth="1"/>
    <col min="11275" max="11275" width="0.85546875" style="153" customWidth="1"/>
    <col min="11276" max="11276" width="1.42578125" style="153" customWidth="1"/>
    <col min="11277" max="11513" width="9.140625" style="153"/>
    <col min="11514" max="11514" width="2.28515625" style="153" customWidth="1"/>
    <col min="11515" max="11515" width="0" style="153" hidden="1" customWidth="1"/>
    <col min="11516" max="11516" width="11.7109375" style="153" customWidth="1"/>
    <col min="11517" max="11517" width="19.42578125" style="153" customWidth="1"/>
    <col min="11518" max="11518" width="8.5703125" style="153" customWidth="1"/>
    <col min="11519" max="11519" width="1.28515625" style="153" customWidth="1"/>
    <col min="11520" max="11520" width="6.7109375" style="153" customWidth="1"/>
    <col min="11521" max="11521" width="11.140625" style="153" customWidth="1"/>
    <col min="11522" max="11522" width="7.5703125" style="153" customWidth="1"/>
    <col min="11523" max="11523" width="7" style="153" customWidth="1"/>
    <col min="11524" max="11524" width="6.5703125" style="153" customWidth="1"/>
    <col min="11525" max="11525" width="9.28515625" style="153" customWidth="1"/>
    <col min="11526" max="11526" width="7.42578125" style="153" customWidth="1"/>
    <col min="11527" max="11527" width="11.140625" style="153" customWidth="1"/>
    <col min="11528" max="11528" width="14.85546875" style="153" customWidth="1"/>
    <col min="11529" max="11529" width="18.5703125" style="153" customWidth="1"/>
    <col min="11530" max="11530" width="5" style="153" customWidth="1"/>
    <col min="11531" max="11531" width="0.85546875" style="153" customWidth="1"/>
    <col min="11532" max="11532" width="1.42578125" style="153" customWidth="1"/>
    <col min="11533" max="11769" width="9.140625" style="153"/>
    <col min="11770" max="11770" width="2.28515625" style="153" customWidth="1"/>
    <col min="11771" max="11771" width="0" style="153" hidden="1" customWidth="1"/>
    <col min="11772" max="11772" width="11.7109375" style="153" customWidth="1"/>
    <col min="11773" max="11773" width="19.42578125" style="153" customWidth="1"/>
    <col min="11774" max="11774" width="8.5703125" style="153" customWidth="1"/>
    <col min="11775" max="11775" width="1.28515625" style="153" customWidth="1"/>
    <col min="11776" max="11776" width="6.7109375" style="153" customWidth="1"/>
    <col min="11777" max="11777" width="11.140625" style="153" customWidth="1"/>
    <col min="11778" max="11778" width="7.5703125" style="153" customWidth="1"/>
    <col min="11779" max="11779" width="7" style="153" customWidth="1"/>
    <col min="11780" max="11780" width="6.5703125" style="153" customWidth="1"/>
    <col min="11781" max="11781" width="9.28515625" style="153" customWidth="1"/>
    <col min="11782" max="11782" width="7.42578125" style="153" customWidth="1"/>
    <col min="11783" max="11783" width="11.140625" style="153" customWidth="1"/>
    <col min="11784" max="11784" width="14.85546875" style="153" customWidth="1"/>
    <col min="11785" max="11785" width="18.5703125" style="153" customWidth="1"/>
    <col min="11786" max="11786" width="5" style="153" customWidth="1"/>
    <col min="11787" max="11787" width="0.85546875" style="153" customWidth="1"/>
    <col min="11788" max="11788" width="1.42578125" style="153" customWidth="1"/>
    <col min="11789" max="12025" width="9.140625" style="153"/>
    <col min="12026" max="12026" width="2.28515625" style="153" customWidth="1"/>
    <col min="12027" max="12027" width="0" style="153" hidden="1" customWidth="1"/>
    <col min="12028" max="12028" width="11.7109375" style="153" customWidth="1"/>
    <col min="12029" max="12029" width="19.42578125" style="153" customWidth="1"/>
    <col min="12030" max="12030" width="8.5703125" style="153" customWidth="1"/>
    <col min="12031" max="12031" width="1.28515625" style="153" customWidth="1"/>
    <col min="12032" max="12032" width="6.7109375" style="153" customWidth="1"/>
    <col min="12033" max="12033" width="11.140625" style="153" customWidth="1"/>
    <col min="12034" max="12034" width="7.5703125" style="153" customWidth="1"/>
    <col min="12035" max="12035" width="7" style="153" customWidth="1"/>
    <col min="12036" max="12036" width="6.5703125" style="153" customWidth="1"/>
    <col min="12037" max="12037" width="9.28515625" style="153" customWidth="1"/>
    <col min="12038" max="12038" width="7.42578125" style="153" customWidth="1"/>
    <col min="12039" max="12039" width="11.140625" style="153" customWidth="1"/>
    <col min="12040" max="12040" width="14.85546875" style="153" customWidth="1"/>
    <col min="12041" max="12041" width="18.5703125" style="153" customWidth="1"/>
    <col min="12042" max="12042" width="5" style="153" customWidth="1"/>
    <col min="12043" max="12043" width="0.85546875" style="153" customWidth="1"/>
    <col min="12044" max="12044" width="1.42578125" style="153" customWidth="1"/>
    <col min="12045" max="12281" width="9.140625" style="153"/>
    <col min="12282" max="12282" width="2.28515625" style="153" customWidth="1"/>
    <col min="12283" max="12283" width="0" style="153" hidden="1" customWidth="1"/>
    <col min="12284" max="12284" width="11.7109375" style="153" customWidth="1"/>
    <col min="12285" max="12285" width="19.42578125" style="153" customWidth="1"/>
    <col min="12286" max="12286" width="8.5703125" style="153" customWidth="1"/>
    <col min="12287" max="12287" width="1.28515625" style="153" customWidth="1"/>
    <col min="12288" max="12288" width="6.7109375" style="153" customWidth="1"/>
    <col min="12289" max="12289" width="11.140625" style="153" customWidth="1"/>
    <col min="12290" max="12290" width="7.5703125" style="153" customWidth="1"/>
    <col min="12291" max="12291" width="7" style="153" customWidth="1"/>
    <col min="12292" max="12292" width="6.5703125" style="153" customWidth="1"/>
    <col min="12293" max="12293" width="9.28515625" style="153" customWidth="1"/>
    <col min="12294" max="12294" width="7.42578125" style="153" customWidth="1"/>
    <col min="12295" max="12295" width="11.140625" style="153" customWidth="1"/>
    <col min="12296" max="12296" width="14.85546875" style="153" customWidth="1"/>
    <col min="12297" max="12297" width="18.5703125" style="153" customWidth="1"/>
    <col min="12298" max="12298" width="5" style="153" customWidth="1"/>
    <col min="12299" max="12299" width="0.85546875" style="153" customWidth="1"/>
    <col min="12300" max="12300" width="1.42578125" style="153" customWidth="1"/>
    <col min="12301" max="12537" width="9.140625" style="153"/>
    <col min="12538" max="12538" width="2.28515625" style="153" customWidth="1"/>
    <col min="12539" max="12539" width="0" style="153" hidden="1" customWidth="1"/>
    <col min="12540" max="12540" width="11.7109375" style="153" customWidth="1"/>
    <col min="12541" max="12541" width="19.42578125" style="153" customWidth="1"/>
    <col min="12542" max="12542" width="8.5703125" style="153" customWidth="1"/>
    <col min="12543" max="12543" width="1.28515625" style="153" customWidth="1"/>
    <col min="12544" max="12544" width="6.7109375" style="153" customWidth="1"/>
    <col min="12545" max="12545" width="11.140625" style="153" customWidth="1"/>
    <col min="12546" max="12546" width="7.5703125" style="153" customWidth="1"/>
    <col min="12547" max="12547" width="7" style="153" customWidth="1"/>
    <col min="12548" max="12548" width="6.5703125" style="153" customWidth="1"/>
    <col min="12549" max="12549" width="9.28515625" style="153" customWidth="1"/>
    <col min="12550" max="12550" width="7.42578125" style="153" customWidth="1"/>
    <col min="12551" max="12551" width="11.140625" style="153" customWidth="1"/>
    <col min="12552" max="12552" width="14.85546875" style="153" customWidth="1"/>
    <col min="12553" max="12553" width="18.5703125" style="153" customWidth="1"/>
    <col min="12554" max="12554" width="5" style="153" customWidth="1"/>
    <col min="12555" max="12555" width="0.85546875" style="153" customWidth="1"/>
    <col min="12556" max="12556" width="1.42578125" style="153" customWidth="1"/>
    <col min="12557" max="12793" width="9.140625" style="153"/>
    <col min="12794" max="12794" width="2.28515625" style="153" customWidth="1"/>
    <col min="12795" max="12795" width="0" style="153" hidden="1" customWidth="1"/>
    <col min="12796" max="12796" width="11.7109375" style="153" customWidth="1"/>
    <col min="12797" max="12797" width="19.42578125" style="153" customWidth="1"/>
    <col min="12798" max="12798" width="8.5703125" style="153" customWidth="1"/>
    <col min="12799" max="12799" width="1.28515625" style="153" customWidth="1"/>
    <col min="12800" max="12800" width="6.7109375" style="153" customWidth="1"/>
    <col min="12801" max="12801" width="11.140625" style="153" customWidth="1"/>
    <col min="12802" max="12802" width="7.5703125" style="153" customWidth="1"/>
    <col min="12803" max="12803" width="7" style="153" customWidth="1"/>
    <col min="12804" max="12804" width="6.5703125" style="153" customWidth="1"/>
    <col min="12805" max="12805" width="9.28515625" style="153" customWidth="1"/>
    <col min="12806" max="12806" width="7.42578125" style="153" customWidth="1"/>
    <col min="12807" max="12807" width="11.140625" style="153" customWidth="1"/>
    <col min="12808" max="12808" width="14.85546875" style="153" customWidth="1"/>
    <col min="12809" max="12809" width="18.5703125" style="153" customWidth="1"/>
    <col min="12810" max="12810" width="5" style="153" customWidth="1"/>
    <col min="12811" max="12811" width="0.85546875" style="153" customWidth="1"/>
    <col min="12812" max="12812" width="1.42578125" style="153" customWidth="1"/>
    <col min="12813" max="13049" width="9.140625" style="153"/>
    <col min="13050" max="13050" width="2.28515625" style="153" customWidth="1"/>
    <col min="13051" max="13051" width="0" style="153" hidden="1" customWidth="1"/>
    <col min="13052" max="13052" width="11.7109375" style="153" customWidth="1"/>
    <col min="13053" max="13053" width="19.42578125" style="153" customWidth="1"/>
    <col min="13054" max="13054" width="8.5703125" style="153" customWidth="1"/>
    <col min="13055" max="13055" width="1.28515625" style="153" customWidth="1"/>
    <col min="13056" max="13056" width="6.7109375" style="153" customWidth="1"/>
    <col min="13057" max="13057" width="11.140625" style="153" customWidth="1"/>
    <col min="13058" max="13058" width="7.5703125" style="153" customWidth="1"/>
    <col min="13059" max="13059" width="7" style="153" customWidth="1"/>
    <col min="13060" max="13060" width="6.5703125" style="153" customWidth="1"/>
    <col min="13061" max="13061" width="9.28515625" style="153" customWidth="1"/>
    <col min="13062" max="13062" width="7.42578125" style="153" customWidth="1"/>
    <col min="13063" max="13063" width="11.140625" style="153" customWidth="1"/>
    <col min="13064" max="13064" width="14.85546875" style="153" customWidth="1"/>
    <col min="13065" max="13065" width="18.5703125" style="153" customWidth="1"/>
    <col min="13066" max="13066" width="5" style="153" customWidth="1"/>
    <col min="13067" max="13067" width="0.85546875" style="153" customWidth="1"/>
    <col min="13068" max="13068" width="1.42578125" style="153" customWidth="1"/>
    <col min="13069" max="13305" width="9.140625" style="153"/>
    <col min="13306" max="13306" width="2.28515625" style="153" customWidth="1"/>
    <col min="13307" max="13307" width="0" style="153" hidden="1" customWidth="1"/>
    <col min="13308" max="13308" width="11.7109375" style="153" customWidth="1"/>
    <col min="13309" max="13309" width="19.42578125" style="153" customWidth="1"/>
    <col min="13310" max="13310" width="8.5703125" style="153" customWidth="1"/>
    <col min="13311" max="13311" width="1.28515625" style="153" customWidth="1"/>
    <col min="13312" max="13312" width="6.7109375" style="153" customWidth="1"/>
    <col min="13313" max="13313" width="11.140625" style="153" customWidth="1"/>
    <col min="13314" max="13314" width="7.5703125" style="153" customWidth="1"/>
    <col min="13315" max="13315" width="7" style="153" customWidth="1"/>
    <col min="13316" max="13316" width="6.5703125" style="153" customWidth="1"/>
    <col min="13317" max="13317" width="9.28515625" style="153" customWidth="1"/>
    <col min="13318" max="13318" width="7.42578125" style="153" customWidth="1"/>
    <col min="13319" max="13319" width="11.140625" style="153" customWidth="1"/>
    <col min="13320" max="13320" width="14.85546875" style="153" customWidth="1"/>
    <col min="13321" max="13321" width="18.5703125" style="153" customWidth="1"/>
    <col min="13322" max="13322" width="5" style="153" customWidth="1"/>
    <col min="13323" max="13323" width="0.85546875" style="153" customWidth="1"/>
    <col min="13324" max="13324" width="1.42578125" style="153" customWidth="1"/>
    <col min="13325" max="13561" width="9.140625" style="153"/>
    <col min="13562" max="13562" width="2.28515625" style="153" customWidth="1"/>
    <col min="13563" max="13563" width="0" style="153" hidden="1" customWidth="1"/>
    <col min="13564" max="13564" width="11.7109375" style="153" customWidth="1"/>
    <col min="13565" max="13565" width="19.42578125" style="153" customWidth="1"/>
    <col min="13566" max="13566" width="8.5703125" style="153" customWidth="1"/>
    <col min="13567" max="13567" width="1.28515625" style="153" customWidth="1"/>
    <col min="13568" max="13568" width="6.7109375" style="153" customWidth="1"/>
    <col min="13569" max="13569" width="11.140625" style="153" customWidth="1"/>
    <col min="13570" max="13570" width="7.5703125" style="153" customWidth="1"/>
    <col min="13571" max="13571" width="7" style="153" customWidth="1"/>
    <col min="13572" max="13572" width="6.5703125" style="153" customWidth="1"/>
    <col min="13573" max="13573" width="9.28515625" style="153" customWidth="1"/>
    <col min="13574" max="13574" width="7.42578125" style="153" customWidth="1"/>
    <col min="13575" max="13575" width="11.140625" style="153" customWidth="1"/>
    <col min="13576" max="13576" width="14.85546875" style="153" customWidth="1"/>
    <col min="13577" max="13577" width="18.5703125" style="153" customWidth="1"/>
    <col min="13578" max="13578" width="5" style="153" customWidth="1"/>
    <col min="13579" max="13579" width="0.85546875" style="153" customWidth="1"/>
    <col min="13580" max="13580" width="1.42578125" style="153" customWidth="1"/>
    <col min="13581" max="13817" width="9.140625" style="153"/>
    <col min="13818" max="13818" width="2.28515625" style="153" customWidth="1"/>
    <col min="13819" max="13819" width="0" style="153" hidden="1" customWidth="1"/>
    <col min="13820" max="13820" width="11.7109375" style="153" customWidth="1"/>
    <col min="13821" max="13821" width="19.42578125" style="153" customWidth="1"/>
    <col min="13822" max="13822" width="8.5703125" style="153" customWidth="1"/>
    <col min="13823" max="13823" width="1.28515625" style="153" customWidth="1"/>
    <col min="13824" max="13824" width="6.7109375" style="153" customWidth="1"/>
    <col min="13825" max="13825" width="11.140625" style="153" customWidth="1"/>
    <col min="13826" max="13826" width="7.5703125" style="153" customWidth="1"/>
    <col min="13827" max="13827" width="7" style="153" customWidth="1"/>
    <col min="13828" max="13828" width="6.5703125" style="153" customWidth="1"/>
    <col min="13829" max="13829" width="9.28515625" style="153" customWidth="1"/>
    <col min="13830" max="13830" width="7.42578125" style="153" customWidth="1"/>
    <col min="13831" max="13831" width="11.140625" style="153" customWidth="1"/>
    <col min="13832" max="13832" width="14.85546875" style="153" customWidth="1"/>
    <col min="13833" max="13833" width="18.5703125" style="153" customWidth="1"/>
    <col min="13834" max="13834" width="5" style="153" customWidth="1"/>
    <col min="13835" max="13835" width="0.85546875" style="153" customWidth="1"/>
    <col min="13836" max="13836" width="1.42578125" style="153" customWidth="1"/>
    <col min="13837" max="14073" width="9.140625" style="153"/>
    <col min="14074" max="14074" width="2.28515625" style="153" customWidth="1"/>
    <col min="14075" max="14075" width="0" style="153" hidden="1" customWidth="1"/>
    <col min="14076" max="14076" width="11.7109375" style="153" customWidth="1"/>
    <col min="14077" max="14077" width="19.42578125" style="153" customWidth="1"/>
    <col min="14078" max="14078" width="8.5703125" style="153" customWidth="1"/>
    <col min="14079" max="14079" width="1.28515625" style="153" customWidth="1"/>
    <col min="14080" max="14080" width="6.7109375" style="153" customWidth="1"/>
    <col min="14081" max="14081" width="11.140625" style="153" customWidth="1"/>
    <col min="14082" max="14082" width="7.5703125" style="153" customWidth="1"/>
    <col min="14083" max="14083" width="7" style="153" customWidth="1"/>
    <col min="14084" max="14084" width="6.5703125" style="153" customWidth="1"/>
    <col min="14085" max="14085" width="9.28515625" style="153" customWidth="1"/>
    <col min="14086" max="14086" width="7.42578125" style="153" customWidth="1"/>
    <col min="14087" max="14087" width="11.140625" style="153" customWidth="1"/>
    <col min="14088" max="14088" width="14.85546875" style="153" customWidth="1"/>
    <col min="14089" max="14089" width="18.5703125" style="153" customWidth="1"/>
    <col min="14090" max="14090" width="5" style="153" customWidth="1"/>
    <col min="14091" max="14091" width="0.85546875" style="153" customWidth="1"/>
    <col min="14092" max="14092" width="1.42578125" style="153" customWidth="1"/>
    <col min="14093" max="14329" width="9.140625" style="153"/>
    <col min="14330" max="14330" width="2.28515625" style="153" customWidth="1"/>
    <col min="14331" max="14331" width="0" style="153" hidden="1" customWidth="1"/>
    <col min="14332" max="14332" width="11.7109375" style="153" customWidth="1"/>
    <col min="14333" max="14333" width="19.42578125" style="153" customWidth="1"/>
    <col min="14334" max="14334" width="8.5703125" style="153" customWidth="1"/>
    <col min="14335" max="14335" width="1.28515625" style="153" customWidth="1"/>
    <col min="14336" max="14336" width="6.7109375" style="153" customWidth="1"/>
    <col min="14337" max="14337" width="11.140625" style="153" customWidth="1"/>
    <col min="14338" max="14338" width="7.5703125" style="153" customWidth="1"/>
    <col min="14339" max="14339" width="7" style="153" customWidth="1"/>
    <col min="14340" max="14340" width="6.5703125" style="153" customWidth="1"/>
    <col min="14341" max="14341" width="9.28515625" style="153" customWidth="1"/>
    <col min="14342" max="14342" width="7.42578125" style="153" customWidth="1"/>
    <col min="14343" max="14343" width="11.140625" style="153" customWidth="1"/>
    <col min="14344" max="14344" width="14.85546875" style="153" customWidth="1"/>
    <col min="14345" max="14345" width="18.5703125" style="153" customWidth="1"/>
    <col min="14346" max="14346" width="5" style="153" customWidth="1"/>
    <col min="14347" max="14347" width="0.85546875" style="153" customWidth="1"/>
    <col min="14348" max="14348" width="1.42578125" style="153" customWidth="1"/>
    <col min="14349" max="14585" width="9.140625" style="153"/>
    <col min="14586" max="14586" width="2.28515625" style="153" customWidth="1"/>
    <col min="14587" max="14587" width="0" style="153" hidden="1" customWidth="1"/>
    <col min="14588" max="14588" width="11.7109375" style="153" customWidth="1"/>
    <col min="14589" max="14589" width="19.42578125" style="153" customWidth="1"/>
    <col min="14590" max="14590" width="8.5703125" style="153" customWidth="1"/>
    <col min="14591" max="14591" width="1.28515625" style="153" customWidth="1"/>
    <col min="14592" max="14592" width="6.7109375" style="153" customWidth="1"/>
    <col min="14593" max="14593" width="11.140625" style="153" customWidth="1"/>
    <col min="14594" max="14594" width="7.5703125" style="153" customWidth="1"/>
    <col min="14595" max="14595" width="7" style="153" customWidth="1"/>
    <col min="14596" max="14596" width="6.5703125" style="153" customWidth="1"/>
    <col min="14597" max="14597" width="9.28515625" style="153" customWidth="1"/>
    <col min="14598" max="14598" width="7.42578125" style="153" customWidth="1"/>
    <col min="14599" max="14599" width="11.140625" style="153" customWidth="1"/>
    <col min="14600" max="14600" width="14.85546875" style="153" customWidth="1"/>
    <col min="14601" max="14601" width="18.5703125" style="153" customWidth="1"/>
    <col min="14602" max="14602" width="5" style="153" customWidth="1"/>
    <col min="14603" max="14603" width="0.85546875" style="153" customWidth="1"/>
    <col min="14604" max="14604" width="1.42578125" style="153" customWidth="1"/>
    <col min="14605" max="14841" width="9.140625" style="153"/>
    <col min="14842" max="14842" width="2.28515625" style="153" customWidth="1"/>
    <col min="14843" max="14843" width="0" style="153" hidden="1" customWidth="1"/>
    <col min="14844" max="14844" width="11.7109375" style="153" customWidth="1"/>
    <col min="14845" max="14845" width="19.42578125" style="153" customWidth="1"/>
    <col min="14846" max="14846" width="8.5703125" style="153" customWidth="1"/>
    <col min="14847" max="14847" width="1.28515625" style="153" customWidth="1"/>
    <col min="14848" max="14848" width="6.7109375" style="153" customWidth="1"/>
    <col min="14849" max="14849" width="11.140625" style="153" customWidth="1"/>
    <col min="14850" max="14850" width="7.5703125" style="153" customWidth="1"/>
    <col min="14851" max="14851" width="7" style="153" customWidth="1"/>
    <col min="14852" max="14852" width="6.5703125" style="153" customWidth="1"/>
    <col min="14853" max="14853" width="9.28515625" style="153" customWidth="1"/>
    <col min="14854" max="14854" width="7.42578125" style="153" customWidth="1"/>
    <col min="14855" max="14855" width="11.140625" style="153" customWidth="1"/>
    <col min="14856" max="14856" width="14.85546875" style="153" customWidth="1"/>
    <col min="14857" max="14857" width="18.5703125" style="153" customWidth="1"/>
    <col min="14858" max="14858" width="5" style="153" customWidth="1"/>
    <col min="14859" max="14859" width="0.85546875" style="153" customWidth="1"/>
    <col min="14860" max="14860" width="1.42578125" style="153" customWidth="1"/>
    <col min="14861" max="15097" width="9.140625" style="153"/>
    <col min="15098" max="15098" width="2.28515625" style="153" customWidth="1"/>
    <col min="15099" max="15099" width="0" style="153" hidden="1" customWidth="1"/>
    <col min="15100" max="15100" width="11.7109375" style="153" customWidth="1"/>
    <col min="15101" max="15101" width="19.42578125" style="153" customWidth="1"/>
    <col min="15102" max="15102" width="8.5703125" style="153" customWidth="1"/>
    <col min="15103" max="15103" width="1.28515625" style="153" customWidth="1"/>
    <col min="15104" max="15104" width="6.7109375" style="153" customWidth="1"/>
    <col min="15105" max="15105" width="11.140625" style="153" customWidth="1"/>
    <col min="15106" max="15106" width="7.5703125" style="153" customWidth="1"/>
    <col min="15107" max="15107" width="7" style="153" customWidth="1"/>
    <col min="15108" max="15108" width="6.5703125" style="153" customWidth="1"/>
    <col min="15109" max="15109" width="9.28515625" style="153" customWidth="1"/>
    <col min="15110" max="15110" width="7.42578125" style="153" customWidth="1"/>
    <col min="15111" max="15111" width="11.140625" style="153" customWidth="1"/>
    <col min="15112" max="15112" width="14.85546875" style="153" customWidth="1"/>
    <col min="15113" max="15113" width="18.5703125" style="153" customWidth="1"/>
    <col min="15114" max="15114" width="5" style="153" customWidth="1"/>
    <col min="15115" max="15115" width="0.85546875" style="153" customWidth="1"/>
    <col min="15116" max="15116" width="1.42578125" style="153" customWidth="1"/>
    <col min="15117" max="15353" width="9.140625" style="153"/>
    <col min="15354" max="15354" width="2.28515625" style="153" customWidth="1"/>
    <col min="15355" max="15355" width="0" style="153" hidden="1" customWidth="1"/>
    <col min="15356" max="15356" width="11.7109375" style="153" customWidth="1"/>
    <col min="15357" max="15357" width="19.42578125" style="153" customWidth="1"/>
    <col min="15358" max="15358" width="8.5703125" style="153" customWidth="1"/>
    <col min="15359" max="15359" width="1.28515625" style="153" customWidth="1"/>
    <col min="15360" max="15360" width="6.7109375" style="153" customWidth="1"/>
    <col min="15361" max="15361" width="11.140625" style="153" customWidth="1"/>
    <col min="15362" max="15362" width="7.5703125" style="153" customWidth="1"/>
    <col min="15363" max="15363" width="7" style="153" customWidth="1"/>
    <col min="15364" max="15364" width="6.5703125" style="153" customWidth="1"/>
    <col min="15365" max="15365" width="9.28515625" style="153" customWidth="1"/>
    <col min="15366" max="15366" width="7.42578125" style="153" customWidth="1"/>
    <col min="15367" max="15367" width="11.140625" style="153" customWidth="1"/>
    <col min="15368" max="15368" width="14.85546875" style="153" customWidth="1"/>
    <col min="15369" max="15369" width="18.5703125" style="153" customWidth="1"/>
    <col min="15370" max="15370" width="5" style="153" customWidth="1"/>
    <col min="15371" max="15371" width="0.85546875" style="153" customWidth="1"/>
    <col min="15372" max="15372" width="1.42578125" style="153" customWidth="1"/>
    <col min="15373" max="15609" width="9.140625" style="153"/>
    <col min="15610" max="15610" width="2.28515625" style="153" customWidth="1"/>
    <col min="15611" max="15611" width="0" style="153" hidden="1" customWidth="1"/>
    <col min="15612" max="15612" width="11.7109375" style="153" customWidth="1"/>
    <col min="15613" max="15613" width="19.42578125" style="153" customWidth="1"/>
    <col min="15614" max="15614" width="8.5703125" style="153" customWidth="1"/>
    <col min="15615" max="15615" width="1.28515625" style="153" customWidth="1"/>
    <col min="15616" max="15616" width="6.7109375" style="153" customWidth="1"/>
    <col min="15617" max="15617" width="11.140625" style="153" customWidth="1"/>
    <col min="15618" max="15618" width="7.5703125" style="153" customWidth="1"/>
    <col min="15619" max="15619" width="7" style="153" customWidth="1"/>
    <col min="15620" max="15620" width="6.5703125" style="153" customWidth="1"/>
    <col min="15621" max="15621" width="9.28515625" style="153" customWidth="1"/>
    <col min="15622" max="15622" width="7.42578125" style="153" customWidth="1"/>
    <col min="15623" max="15623" width="11.140625" style="153" customWidth="1"/>
    <col min="15624" max="15624" width="14.85546875" style="153" customWidth="1"/>
    <col min="15625" max="15625" width="18.5703125" style="153" customWidth="1"/>
    <col min="15626" max="15626" width="5" style="153" customWidth="1"/>
    <col min="15627" max="15627" width="0.85546875" style="153" customWidth="1"/>
    <col min="15628" max="15628" width="1.42578125" style="153" customWidth="1"/>
    <col min="15629" max="15865" width="9.140625" style="153"/>
    <col min="15866" max="15866" width="2.28515625" style="153" customWidth="1"/>
    <col min="15867" max="15867" width="0" style="153" hidden="1" customWidth="1"/>
    <col min="15868" max="15868" width="11.7109375" style="153" customWidth="1"/>
    <col min="15869" max="15869" width="19.42578125" style="153" customWidth="1"/>
    <col min="15870" max="15870" width="8.5703125" style="153" customWidth="1"/>
    <col min="15871" max="15871" width="1.28515625" style="153" customWidth="1"/>
    <col min="15872" max="15872" width="6.7109375" style="153" customWidth="1"/>
    <col min="15873" max="15873" width="11.140625" style="153" customWidth="1"/>
    <col min="15874" max="15874" width="7.5703125" style="153" customWidth="1"/>
    <col min="15875" max="15875" width="7" style="153" customWidth="1"/>
    <col min="15876" max="15876" width="6.5703125" style="153" customWidth="1"/>
    <col min="15877" max="15877" width="9.28515625" style="153" customWidth="1"/>
    <col min="15878" max="15878" width="7.42578125" style="153" customWidth="1"/>
    <col min="15879" max="15879" width="11.140625" style="153" customWidth="1"/>
    <col min="15880" max="15880" width="14.85546875" style="153" customWidth="1"/>
    <col min="15881" max="15881" width="18.5703125" style="153" customWidth="1"/>
    <col min="15882" max="15882" width="5" style="153" customWidth="1"/>
    <col min="15883" max="15883" width="0.85546875" style="153" customWidth="1"/>
    <col min="15884" max="15884" width="1.42578125" style="153" customWidth="1"/>
    <col min="15885" max="16121" width="9.140625" style="153"/>
    <col min="16122" max="16122" width="2.28515625" style="153" customWidth="1"/>
    <col min="16123" max="16123" width="0" style="153" hidden="1" customWidth="1"/>
    <col min="16124" max="16124" width="11.7109375" style="153" customWidth="1"/>
    <col min="16125" max="16125" width="19.42578125" style="153" customWidth="1"/>
    <col min="16126" max="16126" width="8.5703125" style="153" customWidth="1"/>
    <col min="16127" max="16127" width="1.28515625" style="153" customWidth="1"/>
    <col min="16128" max="16128" width="6.7109375" style="153" customWidth="1"/>
    <col min="16129" max="16129" width="11.140625" style="153" customWidth="1"/>
    <col min="16130" max="16130" width="7.5703125" style="153" customWidth="1"/>
    <col min="16131" max="16131" width="7" style="153" customWidth="1"/>
    <col min="16132" max="16132" width="6.5703125" style="153" customWidth="1"/>
    <col min="16133" max="16133" width="9.28515625" style="153" customWidth="1"/>
    <col min="16134" max="16134" width="7.42578125" style="153" customWidth="1"/>
    <col min="16135" max="16135" width="11.140625" style="153" customWidth="1"/>
    <col min="16136" max="16136" width="14.85546875" style="153" customWidth="1"/>
    <col min="16137" max="16137" width="18.5703125" style="153" customWidth="1"/>
    <col min="16138" max="16138" width="5" style="153" customWidth="1"/>
    <col min="16139" max="16139" width="0.85546875" style="153" customWidth="1"/>
    <col min="16140" max="16140" width="1.42578125" style="153" customWidth="1"/>
    <col min="16141" max="16384" width="9.140625" style="153"/>
  </cols>
  <sheetData>
    <row r="1" spans="2:10" ht="12.4" customHeight="1" x14ac:dyDescent="0.25">
      <c r="C1" s="171"/>
      <c r="D1" s="172"/>
      <c r="E1" s="172"/>
      <c r="F1" s="172"/>
      <c r="G1" s="172"/>
      <c r="H1" s="172"/>
      <c r="I1" s="173"/>
    </row>
    <row r="2" spans="2:10" ht="17.100000000000001" customHeight="1" x14ac:dyDescent="0.25">
      <c r="C2" s="305" t="s">
        <v>677</v>
      </c>
      <c r="D2" s="306"/>
      <c r="E2" s="306"/>
      <c r="I2" s="174"/>
    </row>
    <row r="3" spans="2:10" ht="5.0999999999999996" customHeight="1" x14ac:dyDescent="0.25">
      <c r="C3" s="183"/>
      <c r="D3" s="184"/>
      <c r="E3" s="184"/>
      <c r="I3" s="174"/>
    </row>
    <row r="4" spans="2:10" ht="17.100000000000001" customHeight="1" x14ac:dyDescent="0.25">
      <c r="C4" s="305" t="s">
        <v>678</v>
      </c>
      <c r="D4" s="306"/>
      <c r="E4" s="306"/>
      <c r="I4" s="174"/>
    </row>
    <row r="5" spans="2:10" ht="3.95" customHeight="1" x14ac:dyDescent="0.25">
      <c r="C5" s="183"/>
      <c r="D5" s="184"/>
      <c r="E5" s="184"/>
      <c r="I5" s="174"/>
    </row>
    <row r="6" spans="2:10" ht="17.100000000000001" customHeight="1" x14ac:dyDescent="0.25">
      <c r="C6" s="305" t="s">
        <v>679</v>
      </c>
      <c r="D6" s="306"/>
      <c r="E6" s="306"/>
      <c r="I6" s="174"/>
    </row>
    <row r="7" spans="2:10" ht="4.5" customHeight="1" x14ac:dyDescent="0.25">
      <c r="C7" s="176"/>
      <c r="D7" s="177"/>
      <c r="E7" s="177"/>
      <c r="F7" s="177"/>
      <c r="G7" s="177"/>
      <c r="H7" s="177"/>
      <c r="I7" s="178"/>
    </row>
    <row r="8" spans="2:10" ht="15.2" customHeight="1" x14ac:dyDescent="0.25"/>
    <row r="9" spans="2:10" ht="45.6" customHeight="1" x14ac:dyDescent="0.25">
      <c r="B9" s="298" t="s">
        <v>162</v>
      </c>
      <c r="C9" s="299"/>
      <c r="D9" s="299"/>
      <c r="E9" s="299"/>
      <c r="F9" s="299"/>
      <c r="G9" s="299"/>
      <c r="H9" s="299"/>
      <c r="I9" s="299"/>
      <c r="J9" s="299"/>
    </row>
    <row r="10" spans="2:10" ht="15" customHeight="1" x14ac:dyDescent="0.25">
      <c r="B10" s="296" t="s">
        <v>163</v>
      </c>
      <c r="C10" s="294"/>
      <c r="D10" s="296" t="s">
        <v>164</v>
      </c>
      <c r="E10" s="294"/>
      <c r="F10" s="296" t="s">
        <v>165</v>
      </c>
      <c r="G10" s="294"/>
      <c r="H10" s="180" t="s">
        <v>166</v>
      </c>
      <c r="I10" s="296" t="s">
        <v>167</v>
      </c>
      <c r="J10" s="294"/>
    </row>
    <row r="11" spans="2:10" ht="15" customHeight="1" x14ac:dyDescent="0.25">
      <c r="B11" s="303">
        <v>1</v>
      </c>
      <c r="C11" s="304"/>
      <c r="D11" s="293" t="s">
        <v>168</v>
      </c>
      <c r="E11" s="294"/>
      <c r="F11" s="295">
        <v>173285.54</v>
      </c>
      <c r="G11" s="294"/>
      <c r="H11" s="181" t="s">
        <v>169</v>
      </c>
      <c r="I11" s="293" t="s">
        <v>42</v>
      </c>
      <c r="J11" s="294"/>
    </row>
    <row r="12" spans="2:10" ht="15" customHeight="1" x14ac:dyDescent="0.25">
      <c r="B12" s="303">
        <v>2</v>
      </c>
      <c r="C12" s="304"/>
      <c r="D12" s="293" t="s">
        <v>171</v>
      </c>
      <c r="E12" s="294"/>
      <c r="F12" s="295">
        <v>168857.5</v>
      </c>
      <c r="G12" s="294"/>
      <c r="H12" s="181" t="s">
        <v>172</v>
      </c>
      <c r="I12" s="293" t="s">
        <v>42</v>
      </c>
      <c r="J12" s="294"/>
    </row>
    <row r="13" spans="2:10" ht="15" customHeight="1" x14ac:dyDescent="0.25">
      <c r="B13" s="303">
        <v>3</v>
      </c>
      <c r="C13" s="304"/>
      <c r="D13" s="293" t="s">
        <v>173</v>
      </c>
      <c r="E13" s="294"/>
      <c r="F13" s="295">
        <v>310059.94</v>
      </c>
      <c r="G13" s="294"/>
      <c r="H13" s="181" t="s">
        <v>174</v>
      </c>
      <c r="I13" s="293" t="s">
        <v>42</v>
      </c>
      <c r="J13" s="294"/>
    </row>
    <row r="14" spans="2:10" ht="15" customHeight="1" x14ac:dyDescent="0.25">
      <c r="B14" s="185"/>
      <c r="C14" s="186">
        <v>4</v>
      </c>
      <c r="D14" s="293" t="s">
        <v>175</v>
      </c>
      <c r="E14" s="294"/>
      <c r="F14" s="295">
        <v>178122.1</v>
      </c>
      <c r="G14" s="294"/>
      <c r="H14" s="181" t="s">
        <v>176</v>
      </c>
      <c r="I14" s="293" t="s">
        <v>42</v>
      </c>
      <c r="J14" s="294"/>
    </row>
    <row r="15" spans="2:10" ht="15" customHeight="1" x14ac:dyDescent="0.25">
      <c r="B15" s="303">
        <v>5</v>
      </c>
      <c r="C15" s="304"/>
      <c r="D15" s="293" t="s">
        <v>177</v>
      </c>
      <c r="E15" s="294"/>
      <c r="F15" s="295">
        <f>173579.99+510</f>
        <v>174089.99</v>
      </c>
      <c r="G15" s="294"/>
      <c r="H15" s="181" t="s">
        <v>178</v>
      </c>
      <c r="I15" s="293" t="s">
        <v>42</v>
      </c>
      <c r="J15" s="294"/>
    </row>
    <row r="16" spans="2:10" ht="15" customHeight="1" x14ac:dyDescent="0.25">
      <c r="B16" s="293">
        <v>6</v>
      </c>
      <c r="C16" s="294"/>
      <c r="D16" s="293" t="s">
        <v>179</v>
      </c>
      <c r="E16" s="294"/>
      <c r="F16" s="295">
        <v>177093.75</v>
      </c>
      <c r="G16" s="294"/>
      <c r="H16" s="181" t="s">
        <v>180</v>
      </c>
      <c r="I16" s="293" t="s">
        <v>42</v>
      </c>
      <c r="J16" s="294"/>
    </row>
    <row r="17" spans="2:14" x14ac:dyDescent="0.25">
      <c r="B17" s="296"/>
      <c r="C17" s="294"/>
      <c r="D17" s="296"/>
      <c r="E17" s="294"/>
      <c r="F17" s="297">
        <f>SUM(F11:F16)</f>
        <v>1181508.8199999998</v>
      </c>
      <c r="G17" s="294"/>
      <c r="H17" s="180"/>
      <c r="I17" s="296"/>
      <c r="J17" s="294"/>
      <c r="N17" s="187"/>
    </row>
    <row r="18" spans="2:14" ht="45.6" customHeight="1" x14ac:dyDescent="0.25">
      <c r="B18" s="298" t="s">
        <v>680</v>
      </c>
      <c r="C18" s="299"/>
      <c r="D18" s="299"/>
      <c r="E18" s="299"/>
      <c r="F18" s="299"/>
      <c r="G18" s="299"/>
      <c r="H18" s="299"/>
      <c r="I18" s="299"/>
      <c r="J18" s="299"/>
    </row>
    <row r="19" spans="2:14" ht="15" customHeight="1" x14ac:dyDescent="0.25">
      <c r="B19" s="296" t="s">
        <v>163</v>
      </c>
      <c r="C19" s="294"/>
      <c r="D19" s="296" t="s">
        <v>164</v>
      </c>
      <c r="E19" s="294"/>
      <c r="F19" s="296" t="s">
        <v>165</v>
      </c>
      <c r="G19" s="294"/>
      <c r="H19" s="180" t="s">
        <v>166</v>
      </c>
      <c r="I19" s="296" t="s">
        <v>167</v>
      </c>
      <c r="J19" s="294"/>
    </row>
    <row r="20" spans="2:14" ht="15" customHeight="1" x14ac:dyDescent="0.25">
      <c r="B20" s="293">
        <v>1</v>
      </c>
      <c r="C20" s="294"/>
      <c r="D20" s="293" t="s">
        <v>681</v>
      </c>
      <c r="E20" s="294"/>
      <c r="F20" s="295">
        <v>970</v>
      </c>
      <c r="G20" s="294"/>
      <c r="H20" s="181" t="s">
        <v>562</v>
      </c>
      <c r="I20" s="293" t="s">
        <v>682</v>
      </c>
      <c r="J20" s="294"/>
    </row>
    <row r="21" spans="2:14" x14ac:dyDescent="0.25">
      <c r="B21" s="296"/>
      <c r="C21" s="294"/>
      <c r="D21" s="296"/>
      <c r="E21" s="294"/>
      <c r="F21" s="297">
        <v>970</v>
      </c>
      <c r="G21" s="294"/>
      <c r="H21" s="180"/>
      <c r="I21" s="296"/>
      <c r="J21" s="294"/>
    </row>
    <row r="22" spans="2:14" ht="45.6" customHeight="1" x14ac:dyDescent="0.25">
      <c r="B22" s="298" t="s">
        <v>181</v>
      </c>
      <c r="C22" s="299"/>
      <c r="D22" s="299"/>
      <c r="E22" s="299"/>
      <c r="F22" s="299"/>
      <c r="G22" s="299"/>
      <c r="H22" s="299"/>
      <c r="I22" s="299"/>
      <c r="J22" s="299"/>
    </row>
    <row r="23" spans="2:14" ht="15" customHeight="1" x14ac:dyDescent="0.25">
      <c r="B23" s="296" t="s">
        <v>163</v>
      </c>
      <c r="C23" s="294"/>
      <c r="D23" s="296" t="s">
        <v>164</v>
      </c>
      <c r="E23" s="294"/>
      <c r="F23" s="296" t="s">
        <v>165</v>
      </c>
      <c r="G23" s="294"/>
      <c r="H23" s="180" t="s">
        <v>166</v>
      </c>
      <c r="I23" s="296" t="s">
        <v>167</v>
      </c>
      <c r="J23" s="294"/>
    </row>
    <row r="24" spans="2:14" ht="15" customHeight="1" x14ac:dyDescent="0.25">
      <c r="B24" s="293">
        <v>1</v>
      </c>
      <c r="C24" s="294"/>
      <c r="D24" s="293" t="s">
        <v>182</v>
      </c>
      <c r="E24" s="294"/>
      <c r="F24" s="295">
        <v>2345.3200000000002</v>
      </c>
      <c r="G24" s="294"/>
      <c r="H24" s="181" t="s">
        <v>183</v>
      </c>
      <c r="I24" s="293" t="s">
        <v>184</v>
      </c>
      <c r="J24" s="294"/>
    </row>
    <row r="25" spans="2:14" ht="15" customHeight="1" x14ac:dyDescent="0.25">
      <c r="B25" s="293">
        <v>2</v>
      </c>
      <c r="C25" s="294"/>
      <c r="D25" s="293" t="s">
        <v>182</v>
      </c>
      <c r="E25" s="294"/>
      <c r="F25" s="295">
        <v>3256.54</v>
      </c>
      <c r="G25" s="294"/>
      <c r="H25" s="181" t="s">
        <v>186</v>
      </c>
      <c r="I25" s="293" t="s">
        <v>184</v>
      </c>
      <c r="J25" s="294"/>
    </row>
    <row r="26" spans="2:14" ht="15" customHeight="1" x14ac:dyDescent="0.25">
      <c r="B26" s="293">
        <v>3</v>
      </c>
      <c r="C26" s="294"/>
      <c r="D26" s="293" t="s">
        <v>182</v>
      </c>
      <c r="E26" s="294"/>
      <c r="F26" s="295">
        <v>428.03</v>
      </c>
      <c r="G26" s="294"/>
      <c r="H26" s="181" t="s">
        <v>185</v>
      </c>
      <c r="I26" s="293" t="s">
        <v>184</v>
      </c>
      <c r="J26" s="294"/>
    </row>
    <row r="27" spans="2:14" ht="15" customHeight="1" x14ac:dyDescent="0.25">
      <c r="B27" s="293">
        <v>4</v>
      </c>
      <c r="C27" s="294"/>
      <c r="D27" s="293" t="s">
        <v>182</v>
      </c>
      <c r="E27" s="294"/>
      <c r="F27" s="295">
        <v>916.38</v>
      </c>
      <c r="G27" s="294"/>
      <c r="H27" s="181" t="s">
        <v>174</v>
      </c>
      <c r="I27" s="293" t="s">
        <v>184</v>
      </c>
      <c r="J27" s="294"/>
    </row>
    <row r="28" spans="2:14" ht="15" customHeight="1" x14ac:dyDescent="0.25">
      <c r="B28" s="293">
        <v>5</v>
      </c>
      <c r="C28" s="294"/>
      <c r="D28" s="293" t="s">
        <v>182</v>
      </c>
      <c r="E28" s="294"/>
      <c r="F28" s="295">
        <v>3217.84</v>
      </c>
      <c r="G28" s="294"/>
      <c r="H28" s="181" t="s">
        <v>187</v>
      </c>
      <c r="I28" s="293" t="s">
        <v>184</v>
      </c>
      <c r="J28" s="294"/>
    </row>
    <row r="29" spans="2:14" ht="15" customHeight="1" x14ac:dyDescent="0.25">
      <c r="B29" s="293">
        <v>6</v>
      </c>
      <c r="C29" s="294"/>
      <c r="D29" s="293" t="s">
        <v>182</v>
      </c>
      <c r="E29" s="294"/>
      <c r="F29" s="295">
        <v>1087.44</v>
      </c>
      <c r="G29" s="294"/>
      <c r="H29" s="181" t="s">
        <v>522</v>
      </c>
      <c r="I29" s="293" t="s">
        <v>184</v>
      </c>
      <c r="J29" s="294"/>
    </row>
    <row r="30" spans="2:14" ht="15" customHeight="1" x14ac:dyDescent="0.25">
      <c r="B30" s="293">
        <v>7</v>
      </c>
      <c r="C30" s="294"/>
      <c r="D30" s="293" t="s">
        <v>182</v>
      </c>
      <c r="E30" s="294"/>
      <c r="F30" s="295">
        <v>3996.59</v>
      </c>
      <c r="G30" s="294"/>
      <c r="H30" s="181" t="s">
        <v>416</v>
      </c>
      <c r="I30" s="293" t="s">
        <v>184</v>
      </c>
      <c r="J30" s="294"/>
    </row>
    <row r="31" spans="2:14" ht="15" customHeight="1" x14ac:dyDescent="0.25">
      <c r="B31" s="293">
        <v>8</v>
      </c>
      <c r="C31" s="294"/>
      <c r="D31" s="293" t="s">
        <v>182</v>
      </c>
      <c r="E31" s="294"/>
      <c r="F31" s="295">
        <v>3596.76</v>
      </c>
      <c r="G31" s="294"/>
      <c r="H31" s="181" t="s">
        <v>191</v>
      </c>
      <c r="I31" s="293" t="s">
        <v>184</v>
      </c>
      <c r="J31" s="294"/>
    </row>
    <row r="32" spans="2:14" x14ac:dyDescent="0.25">
      <c r="B32" s="296"/>
      <c r="C32" s="294"/>
      <c r="D32" s="296"/>
      <c r="E32" s="294"/>
      <c r="F32" s="297">
        <v>18844.900000000001</v>
      </c>
      <c r="G32" s="294"/>
      <c r="H32" s="180"/>
      <c r="I32" s="296"/>
      <c r="J32" s="294"/>
    </row>
    <row r="33" spans="2:10" ht="45.6" customHeight="1" x14ac:dyDescent="0.25">
      <c r="B33" s="298" t="s">
        <v>196</v>
      </c>
      <c r="C33" s="299"/>
      <c r="D33" s="299"/>
      <c r="E33" s="299"/>
      <c r="F33" s="299"/>
      <c r="G33" s="299"/>
      <c r="H33" s="299"/>
      <c r="I33" s="299"/>
      <c r="J33" s="299"/>
    </row>
    <row r="34" spans="2:10" ht="15" customHeight="1" x14ac:dyDescent="0.25">
      <c r="B34" s="296" t="s">
        <v>163</v>
      </c>
      <c r="C34" s="294"/>
      <c r="D34" s="296" t="s">
        <v>164</v>
      </c>
      <c r="E34" s="294"/>
      <c r="F34" s="296" t="s">
        <v>165</v>
      </c>
      <c r="G34" s="294"/>
      <c r="H34" s="180" t="s">
        <v>166</v>
      </c>
      <c r="I34" s="296" t="s">
        <v>167</v>
      </c>
      <c r="J34" s="294"/>
    </row>
    <row r="35" spans="2:10" ht="15" customHeight="1" x14ac:dyDescent="0.25">
      <c r="B35" s="293">
        <v>1</v>
      </c>
      <c r="C35" s="294"/>
      <c r="D35" s="293" t="s">
        <v>683</v>
      </c>
      <c r="E35" s="294"/>
      <c r="F35" s="295">
        <v>546</v>
      </c>
      <c r="G35" s="294"/>
      <c r="H35" s="181" t="s">
        <v>209</v>
      </c>
      <c r="I35" s="293" t="s">
        <v>684</v>
      </c>
      <c r="J35" s="294"/>
    </row>
    <row r="36" spans="2:10" ht="15" customHeight="1" x14ac:dyDescent="0.25">
      <c r="B36" s="293">
        <v>2</v>
      </c>
      <c r="C36" s="294"/>
      <c r="D36" s="293" t="s">
        <v>685</v>
      </c>
      <c r="E36" s="294"/>
      <c r="F36" s="295">
        <v>78</v>
      </c>
      <c r="G36" s="294"/>
      <c r="H36" s="181" t="s">
        <v>183</v>
      </c>
      <c r="I36" s="293" t="s">
        <v>686</v>
      </c>
      <c r="J36" s="294"/>
    </row>
    <row r="37" spans="2:10" ht="15" customHeight="1" x14ac:dyDescent="0.25">
      <c r="B37" s="293">
        <v>3</v>
      </c>
      <c r="C37" s="294"/>
      <c r="D37" s="293" t="s">
        <v>687</v>
      </c>
      <c r="E37" s="294"/>
      <c r="F37" s="295">
        <v>78</v>
      </c>
      <c r="G37" s="294"/>
      <c r="H37" s="181" t="s">
        <v>183</v>
      </c>
      <c r="I37" s="293" t="s">
        <v>688</v>
      </c>
      <c r="J37" s="294"/>
    </row>
    <row r="38" spans="2:10" ht="15" customHeight="1" x14ac:dyDescent="0.25">
      <c r="B38" s="293">
        <v>4</v>
      </c>
      <c r="C38" s="294"/>
      <c r="D38" s="293" t="s">
        <v>689</v>
      </c>
      <c r="E38" s="294"/>
      <c r="F38" s="295">
        <v>156</v>
      </c>
      <c r="G38" s="294"/>
      <c r="H38" s="181" t="s">
        <v>209</v>
      </c>
      <c r="I38" s="293" t="s">
        <v>690</v>
      </c>
      <c r="J38" s="294"/>
    </row>
    <row r="39" spans="2:10" ht="15" customHeight="1" x14ac:dyDescent="0.25">
      <c r="B39" s="293">
        <v>5</v>
      </c>
      <c r="C39" s="294"/>
      <c r="D39" s="293" t="s">
        <v>691</v>
      </c>
      <c r="E39" s="294"/>
      <c r="F39" s="295">
        <v>156</v>
      </c>
      <c r="G39" s="294"/>
      <c r="H39" s="181" t="s">
        <v>209</v>
      </c>
      <c r="I39" s="293" t="s">
        <v>692</v>
      </c>
      <c r="J39" s="294"/>
    </row>
    <row r="40" spans="2:10" ht="15" customHeight="1" x14ac:dyDescent="0.25">
      <c r="B40" s="293">
        <v>6</v>
      </c>
      <c r="C40" s="294"/>
      <c r="D40" s="293" t="s">
        <v>693</v>
      </c>
      <c r="E40" s="294"/>
      <c r="F40" s="295">
        <v>296.7</v>
      </c>
      <c r="G40" s="294"/>
      <c r="H40" s="181" t="s">
        <v>209</v>
      </c>
      <c r="I40" s="293" t="s">
        <v>694</v>
      </c>
      <c r="J40" s="294"/>
    </row>
    <row r="41" spans="2:10" ht="15" customHeight="1" x14ac:dyDescent="0.25">
      <c r="B41" s="293">
        <v>7</v>
      </c>
      <c r="C41" s="294"/>
      <c r="D41" s="293" t="s">
        <v>695</v>
      </c>
      <c r="E41" s="294"/>
      <c r="F41" s="295">
        <v>156</v>
      </c>
      <c r="G41" s="294"/>
      <c r="H41" s="181" t="s">
        <v>209</v>
      </c>
      <c r="I41" s="293" t="s">
        <v>696</v>
      </c>
      <c r="J41" s="294"/>
    </row>
    <row r="42" spans="2:10" ht="15" customHeight="1" x14ac:dyDescent="0.25">
      <c r="B42" s="293">
        <v>8</v>
      </c>
      <c r="C42" s="294"/>
      <c r="D42" s="293" t="s">
        <v>211</v>
      </c>
      <c r="E42" s="294"/>
      <c r="F42" s="295">
        <v>252</v>
      </c>
      <c r="G42" s="294"/>
      <c r="H42" s="181" t="s">
        <v>209</v>
      </c>
      <c r="I42" s="293" t="s">
        <v>697</v>
      </c>
      <c r="J42" s="294"/>
    </row>
    <row r="43" spans="2:10" ht="15" customHeight="1" x14ac:dyDescent="0.25">
      <c r="B43" s="293">
        <v>9</v>
      </c>
      <c r="C43" s="294"/>
      <c r="D43" s="293" t="s">
        <v>698</v>
      </c>
      <c r="E43" s="294"/>
      <c r="F43" s="295">
        <v>355.2</v>
      </c>
      <c r="G43" s="294"/>
      <c r="H43" s="181" t="s">
        <v>183</v>
      </c>
      <c r="I43" s="293" t="s">
        <v>699</v>
      </c>
      <c r="J43" s="294"/>
    </row>
    <row r="44" spans="2:10" ht="15" customHeight="1" x14ac:dyDescent="0.25">
      <c r="B44" s="293">
        <v>10</v>
      </c>
      <c r="C44" s="294"/>
      <c r="D44" s="293" t="s">
        <v>698</v>
      </c>
      <c r="E44" s="294"/>
      <c r="F44" s="295">
        <v>355.2</v>
      </c>
      <c r="G44" s="294"/>
      <c r="H44" s="181" t="s">
        <v>183</v>
      </c>
      <c r="I44" s="293" t="s">
        <v>700</v>
      </c>
      <c r="J44" s="294"/>
    </row>
    <row r="45" spans="2:10" ht="15" customHeight="1" x14ac:dyDescent="0.25">
      <c r="B45" s="293">
        <v>11</v>
      </c>
      <c r="C45" s="294"/>
      <c r="D45" s="293" t="s">
        <v>701</v>
      </c>
      <c r="E45" s="294"/>
      <c r="F45" s="295">
        <v>78</v>
      </c>
      <c r="G45" s="294"/>
      <c r="H45" s="181" t="s">
        <v>219</v>
      </c>
      <c r="I45" s="293" t="s">
        <v>702</v>
      </c>
      <c r="J45" s="294"/>
    </row>
    <row r="46" spans="2:10" ht="15" customHeight="1" x14ac:dyDescent="0.25">
      <c r="B46" s="293">
        <v>12</v>
      </c>
      <c r="C46" s="294"/>
      <c r="D46" s="293" t="s">
        <v>703</v>
      </c>
      <c r="E46" s="294"/>
      <c r="F46" s="295">
        <v>78</v>
      </c>
      <c r="G46" s="294"/>
      <c r="H46" s="181" t="s">
        <v>237</v>
      </c>
      <c r="I46" s="293" t="s">
        <v>686</v>
      </c>
      <c r="J46" s="294"/>
    </row>
    <row r="47" spans="2:10" ht="15" customHeight="1" x14ac:dyDescent="0.25">
      <c r="B47" s="293">
        <v>13</v>
      </c>
      <c r="C47" s="294"/>
      <c r="D47" s="293" t="s">
        <v>704</v>
      </c>
      <c r="E47" s="294"/>
      <c r="F47" s="295">
        <v>39</v>
      </c>
      <c r="G47" s="294"/>
      <c r="H47" s="181" t="s">
        <v>243</v>
      </c>
      <c r="I47" s="293" t="s">
        <v>690</v>
      </c>
      <c r="J47" s="294"/>
    </row>
    <row r="48" spans="2:10" ht="15" customHeight="1" x14ac:dyDescent="0.25">
      <c r="B48" s="293">
        <v>14</v>
      </c>
      <c r="C48" s="294"/>
      <c r="D48" s="293" t="s">
        <v>705</v>
      </c>
      <c r="E48" s="294"/>
      <c r="F48" s="295">
        <v>156</v>
      </c>
      <c r="G48" s="294"/>
      <c r="H48" s="181" t="s">
        <v>237</v>
      </c>
      <c r="I48" s="293" t="s">
        <v>706</v>
      </c>
      <c r="J48" s="294"/>
    </row>
    <row r="49" spans="2:10" ht="15" customHeight="1" x14ac:dyDescent="0.25">
      <c r="B49" s="293">
        <v>15</v>
      </c>
      <c r="C49" s="294"/>
      <c r="D49" s="293" t="s">
        <v>707</v>
      </c>
      <c r="E49" s="294"/>
      <c r="F49" s="295">
        <v>78</v>
      </c>
      <c r="G49" s="294"/>
      <c r="H49" s="181" t="s">
        <v>253</v>
      </c>
      <c r="I49" s="293" t="s">
        <v>702</v>
      </c>
      <c r="J49" s="294"/>
    </row>
    <row r="50" spans="2:10" ht="15" customHeight="1" x14ac:dyDescent="0.25">
      <c r="B50" s="293">
        <v>16</v>
      </c>
      <c r="C50" s="294"/>
      <c r="D50" s="293" t="s">
        <v>708</v>
      </c>
      <c r="E50" s="294"/>
      <c r="F50" s="295">
        <v>244.2</v>
      </c>
      <c r="G50" s="294"/>
      <c r="H50" s="181" t="s">
        <v>243</v>
      </c>
      <c r="I50" s="293" t="s">
        <v>709</v>
      </c>
      <c r="J50" s="294"/>
    </row>
    <row r="51" spans="2:10" ht="15" customHeight="1" x14ac:dyDescent="0.25">
      <c r="B51" s="293">
        <v>17</v>
      </c>
      <c r="C51" s="294"/>
      <c r="D51" s="293" t="s">
        <v>710</v>
      </c>
      <c r="E51" s="294"/>
      <c r="F51" s="295">
        <v>225</v>
      </c>
      <c r="G51" s="294"/>
      <c r="H51" s="181" t="s">
        <v>243</v>
      </c>
      <c r="I51" s="293" t="s">
        <v>711</v>
      </c>
      <c r="J51" s="294"/>
    </row>
    <row r="52" spans="2:10" ht="15" customHeight="1" x14ac:dyDescent="0.25">
      <c r="B52" s="293">
        <v>18</v>
      </c>
      <c r="C52" s="294"/>
      <c r="D52" s="293" t="s">
        <v>712</v>
      </c>
      <c r="E52" s="294"/>
      <c r="F52" s="295">
        <v>494.5</v>
      </c>
      <c r="G52" s="294"/>
      <c r="H52" s="181" t="s">
        <v>253</v>
      </c>
      <c r="I52" s="293" t="s">
        <v>694</v>
      </c>
      <c r="J52" s="294"/>
    </row>
    <row r="53" spans="2:10" ht="15" customHeight="1" x14ac:dyDescent="0.25">
      <c r="B53" s="293">
        <v>19</v>
      </c>
      <c r="C53" s="294"/>
      <c r="D53" s="293" t="s">
        <v>713</v>
      </c>
      <c r="E53" s="294"/>
      <c r="F53" s="295">
        <v>138</v>
      </c>
      <c r="G53" s="294"/>
      <c r="H53" s="181" t="s">
        <v>253</v>
      </c>
      <c r="I53" s="293" t="s">
        <v>714</v>
      </c>
      <c r="J53" s="294"/>
    </row>
    <row r="54" spans="2:10" ht="15" customHeight="1" x14ac:dyDescent="0.25">
      <c r="B54" s="293">
        <v>20</v>
      </c>
      <c r="C54" s="294"/>
      <c r="D54" s="293" t="s">
        <v>715</v>
      </c>
      <c r="E54" s="294"/>
      <c r="F54" s="295">
        <v>156</v>
      </c>
      <c r="G54" s="294"/>
      <c r="H54" s="181" t="s">
        <v>186</v>
      </c>
      <c r="I54" s="293" t="s">
        <v>716</v>
      </c>
      <c r="J54" s="294"/>
    </row>
    <row r="55" spans="2:10" ht="15" customHeight="1" x14ac:dyDescent="0.25">
      <c r="B55" s="293">
        <v>21</v>
      </c>
      <c r="C55" s="294"/>
      <c r="D55" s="293" t="s">
        <v>271</v>
      </c>
      <c r="E55" s="294"/>
      <c r="F55" s="295">
        <v>180</v>
      </c>
      <c r="G55" s="294"/>
      <c r="H55" s="181" t="s">
        <v>186</v>
      </c>
      <c r="I55" s="293" t="s">
        <v>717</v>
      </c>
      <c r="J55" s="294"/>
    </row>
    <row r="56" spans="2:10" ht="15" customHeight="1" x14ac:dyDescent="0.25">
      <c r="B56" s="293">
        <v>22</v>
      </c>
      <c r="C56" s="294"/>
      <c r="D56" s="293" t="s">
        <v>715</v>
      </c>
      <c r="E56" s="294"/>
      <c r="F56" s="295">
        <v>156</v>
      </c>
      <c r="G56" s="294"/>
      <c r="H56" s="181" t="s">
        <v>186</v>
      </c>
      <c r="I56" s="293" t="s">
        <v>718</v>
      </c>
      <c r="J56" s="294"/>
    </row>
    <row r="57" spans="2:10" ht="15" customHeight="1" x14ac:dyDescent="0.25">
      <c r="B57" s="293">
        <v>23</v>
      </c>
      <c r="C57" s="294"/>
      <c r="D57" s="293" t="s">
        <v>719</v>
      </c>
      <c r="E57" s="294"/>
      <c r="F57" s="295">
        <v>156</v>
      </c>
      <c r="G57" s="294"/>
      <c r="H57" s="181" t="s">
        <v>567</v>
      </c>
      <c r="I57" s="293" t="s">
        <v>709</v>
      </c>
      <c r="J57" s="294"/>
    </row>
    <row r="58" spans="2:10" ht="15" customHeight="1" x14ac:dyDescent="0.25">
      <c r="B58" s="293">
        <v>24</v>
      </c>
      <c r="C58" s="294"/>
      <c r="D58" s="293" t="s">
        <v>720</v>
      </c>
      <c r="E58" s="294"/>
      <c r="F58" s="295">
        <v>39</v>
      </c>
      <c r="G58" s="294"/>
      <c r="H58" s="181" t="s">
        <v>624</v>
      </c>
      <c r="I58" s="293" t="s">
        <v>690</v>
      </c>
      <c r="J58" s="294"/>
    </row>
    <row r="59" spans="2:10" ht="15" customHeight="1" x14ac:dyDescent="0.25">
      <c r="B59" s="293">
        <v>25</v>
      </c>
      <c r="C59" s="294"/>
      <c r="D59" s="293" t="s">
        <v>721</v>
      </c>
      <c r="E59" s="294"/>
      <c r="F59" s="295">
        <v>195</v>
      </c>
      <c r="G59" s="294"/>
      <c r="H59" s="181" t="s">
        <v>570</v>
      </c>
      <c r="I59" s="293" t="s">
        <v>697</v>
      </c>
      <c r="J59" s="294"/>
    </row>
    <row r="60" spans="2:10" ht="15" customHeight="1" x14ac:dyDescent="0.25">
      <c r="B60" s="293">
        <v>26</v>
      </c>
      <c r="C60" s="294"/>
      <c r="D60" s="293" t="s">
        <v>278</v>
      </c>
      <c r="E60" s="294"/>
      <c r="F60" s="295">
        <v>156</v>
      </c>
      <c r="G60" s="294"/>
      <c r="H60" s="181" t="s">
        <v>624</v>
      </c>
      <c r="I60" s="293" t="s">
        <v>722</v>
      </c>
      <c r="J60" s="294"/>
    </row>
    <row r="61" spans="2:10" ht="15" customHeight="1" x14ac:dyDescent="0.25">
      <c r="B61" s="293">
        <v>27</v>
      </c>
      <c r="C61" s="294"/>
      <c r="D61" s="293" t="s">
        <v>723</v>
      </c>
      <c r="E61" s="294"/>
      <c r="F61" s="295">
        <v>204</v>
      </c>
      <c r="G61" s="294"/>
      <c r="H61" s="181" t="s">
        <v>570</v>
      </c>
      <c r="I61" s="293" t="s">
        <v>724</v>
      </c>
      <c r="J61" s="294"/>
    </row>
    <row r="62" spans="2:10" ht="15" customHeight="1" x14ac:dyDescent="0.25">
      <c r="B62" s="293">
        <v>28</v>
      </c>
      <c r="C62" s="294"/>
      <c r="D62" s="293" t="s">
        <v>725</v>
      </c>
      <c r="E62" s="294"/>
      <c r="F62" s="295">
        <v>78</v>
      </c>
      <c r="G62" s="294"/>
      <c r="H62" s="181" t="s">
        <v>570</v>
      </c>
      <c r="I62" s="293" t="s">
        <v>726</v>
      </c>
      <c r="J62" s="294"/>
    </row>
    <row r="63" spans="2:10" ht="15" customHeight="1" x14ac:dyDescent="0.25">
      <c r="B63" s="293">
        <v>29</v>
      </c>
      <c r="C63" s="294"/>
      <c r="D63" s="293" t="s">
        <v>715</v>
      </c>
      <c r="E63" s="294"/>
      <c r="F63" s="295">
        <v>156</v>
      </c>
      <c r="G63" s="294"/>
      <c r="H63" s="181" t="s">
        <v>275</v>
      </c>
      <c r="I63" s="293" t="s">
        <v>727</v>
      </c>
      <c r="J63" s="294"/>
    </row>
    <row r="64" spans="2:10" ht="15" customHeight="1" x14ac:dyDescent="0.25">
      <c r="B64" s="293">
        <v>30</v>
      </c>
      <c r="C64" s="294"/>
      <c r="D64" s="293" t="s">
        <v>715</v>
      </c>
      <c r="E64" s="294"/>
      <c r="F64" s="295">
        <v>156</v>
      </c>
      <c r="G64" s="294"/>
      <c r="H64" s="181" t="s">
        <v>275</v>
      </c>
      <c r="I64" s="293" t="s">
        <v>728</v>
      </c>
      <c r="J64" s="294"/>
    </row>
    <row r="65" spans="2:10" ht="15" customHeight="1" x14ac:dyDescent="0.25">
      <c r="B65" s="293">
        <v>31</v>
      </c>
      <c r="C65" s="294"/>
      <c r="D65" s="293" t="s">
        <v>729</v>
      </c>
      <c r="E65" s="294"/>
      <c r="F65" s="295">
        <v>156</v>
      </c>
      <c r="G65" s="294"/>
      <c r="H65" s="181" t="s">
        <v>275</v>
      </c>
      <c r="I65" s="293" t="s">
        <v>730</v>
      </c>
      <c r="J65" s="294"/>
    </row>
    <row r="66" spans="2:10" ht="15" customHeight="1" x14ac:dyDescent="0.25">
      <c r="B66" s="293">
        <v>32</v>
      </c>
      <c r="C66" s="294"/>
      <c r="D66" s="293" t="s">
        <v>715</v>
      </c>
      <c r="E66" s="294"/>
      <c r="F66" s="295">
        <v>156</v>
      </c>
      <c r="G66" s="294"/>
      <c r="H66" s="181" t="s">
        <v>275</v>
      </c>
      <c r="I66" s="293" t="s">
        <v>731</v>
      </c>
      <c r="J66" s="294"/>
    </row>
    <row r="67" spans="2:10" ht="15" customHeight="1" x14ac:dyDescent="0.25">
      <c r="B67" s="293">
        <v>33</v>
      </c>
      <c r="C67" s="294"/>
      <c r="D67" s="293" t="s">
        <v>715</v>
      </c>
      <c r="E67" s="294"/>
      <c r="F67" s="295">
        <v>156</v>
      </c>
      <c r="G67" s="294"/>
      <c r="H67" s="181" t="s">
        <v>275</v>
      </c>
      <c r="I67" s="293" t="s">
        <v>732</v>
      </c>
      <c r="J67" s="294"/>
    </row>
    <row r="68" spans="2:10" ht="15" customHeight="1" x14ac:dyDescent="0.25">
      <c r="B68" s="293">
        <v>34</v>
      </c>
      <c r="C68" s="294"/>
      <c r="D68" s="293" t="s">
        <v>715</v>
      </c>
      <c r="E68" s="294"/>
      <c r="F68" s="295">
        <v>156</v>
      </c>
      <c r="G68" s="294"/>
      <c r="H68" s="181" t="s">
        <v>275</v>
      </c>
      <c r="I68" s="293" t="s">
        <v>733</v>
      </c>
      <c r="J68" s="294"/>
    </row>
    <row r="69" spans="2:10" ht="15" customHeight="1" x14ac:dyDescent="0.25">
      <c r="B69" s="293">
        <v>35</v>
      </c>
      <c r="C69" s="294"/>
      <c r="D69" s="293" t="s">
        <v>715</v>
      </c>
      <c r="E69" s="294"/>
      <c r="F69" s="295">
        <v>156</v>
      </c>
      <c r="G69" s="294"/>
      <c r="H69" s="181" t="s">
        <v>275</v>
      </c>
      <c r="I69" s="293" t="s">
        <v>734</v>
      </c>
      <c r="J69" s="294"/>
    </row>
    <row r="70" spans="2:10" ht="15" customHeight="1" x14ac:dyDescent="0.25">
      <c r="B70" s="293">
        <v>36</v>
      </c>
      <c r="C70" s="294"/>
      <c r="D70" s="293" t="s">
        <v>715</v>
      </c>
      <c r="E70" s="294"/>
      <c r="F70" s="295">
        <v>156</v>
      </c>
      <c r="G70" s="294"/>
      <c r="H70" s="181" t="s">
        <v>275</v>
      </c>
      <c r="I70" s="293" t="s">
        <v>735</v>
      </c>
      <c r="J70" s="294"/>
    </row>
    <row r="71" spans="2:10" ht="15" customHeight="1" x14ac:dyDescent="0.25">
      <c r="B71" s="293">
        <v>37</v>
      </c>
      <c r="C71" s="294"/>
      <c r="D71" s="293" t="s">
        <v>715</v>
      </c>
      <c r="E71" s="294"/>
      <c r="F71" s="295">
        <v>156</v>
      </c>
      <c r="G71" s="294"/>
      <c r="H71" s="181" t="s">
        <v>275</v>
      </c>
      <c r="I71" s="293" t="s">
        <v>699</v>
      </c>
      <c r="J71" s="294"/>
    </row>
    <row r="72" spans="2:10" ht="15" customHeight="1" x14ac:dyDescent="0.25">
      <c r="B72" s="293">
        <v>38</v>
      </c>
      <c r="C72" s="294"/>
      <c r="D72" s="293" t="s">
        <v>715</v>
      </c>
      <c r="E72" s="294"/>
      <c r="F72" s="295">
        <v>156</v>
      </c>
      <c r="G72" s="294"/>
      <c r="H72" s="181" t="s">
        <v>567</v>
      </c>
      <c r="I72" s="293" t="s">
        <v>736</v>
      </c>
      <c r="J72" s="294"/>
    </row>
    <row r="73" spans="2:10" ht="15" customHeight="1" x14ac:dyDescent="0.25">
      <c r="B73" s="293">
        <v>39</v>
      </c>
      <c r="C73" s="294"/>
      <c r="D73" s="293" t="s">
        <v>715</v>
      </c>
      <c r="E73" s="294"/>
      <c r="F73" s="295">
        <v>156</v>
      </c>
      <c r="G73" s="294"/>
      <c r="H73" s="181" t="s">
        <v>567</v>
      </c>
      <c r="I73" s="293" t="s">
        <v>737</v>
      </c>
      <c r="J73" s="294"/>
    </row>
    <row r="74" spans="2:10" ht="15" customHeight="1" x14ac:dyDescent="0.25">
      <c r="B74" s="293">
        <v>40</v>
      </c>
      <c r="C74" s="294"/>
      <c r="D74" s="293" t="s">
        <v>738</v>
      </c>
      <c r="E74" s="294"/>
      <c r="F74" s="295">
        <v>156</v>
      </c>
      <c r="G74" s="294"/>
      <c r="H74" s="181" t="s">
        <v>567</v>
      </c>
      <c r="I74" s="293" t="s">
        <v>739</v>
      </c>
      <c r="J74" s="294"/>
    </row>
    <row r="75" spans="2:10" ht="15" customHeight="1" x14ac:dyDescent="0.25">
      <c r="B75" s="293">
        <v>41</v>
      </c>
      <c r="C75" s="294"/>
      <c r="D75" s="293" t="s">
        <v>715</v>
      </c>
      <c r="E75" s="294"/>
      <c r="F75" s="295">
        <v>156</v>
      </c>
      <c r="G75" s="294"/>
      <c r="H75" s="181" t="s">
        <v>567</v>
      </c>
      <c r="I75" s="293" t="s">
        <v>700</v>
      </c>
      <c r="J75" s="294"/>
    </row>
    <row r="76" spans="2:10" ht="15" customHeight="1" x14ac:dyDescent="0.25">
      <c r="B76" s="293">
        <v>42</v>
      </c>
      <c r="C76" s="294"/>
      <c r="D76" s="293" t="s">
        <v>723</v>
      </c>
      <c r="E76" s="294"/>
      <c r="F76" s="295">
        <v>204</v>
      </c>
      <c r="G76" s="294"/>
      <c r="H76" s="181" t="s">
        <v>279</v>
      </c>
      <c r="I76" s="293" t="s">
        <v>740</v>
      </c>
      <c r="J76" s="294"/>
    </row>
    <row r="77" spans="2:10" ht="15" customHeight="1" x14ac:dyDescent="0.25">
      <c r="B77" s="293">
        <v>43</v>
      </c>
      <c r="C77" s="294"/>
      <c r="D77" s="293" t="s">
        <v>308</v>
      </c>
      <c r="E77" s="294"/>
      <c r="F77" s="295">
        <v>156</v>
      </c>
      <c r="G77" s="294"/>
      <c r="H77" s="181" t="s">
        <v>279</v>
      </c>
      <c r="I77" s="293" t="s">
        <v>741</v>
      </c>
      <c r="J77" s="294"/>
    </row>
    <row r="78" spans="2:10" ht="15" customHeight="1" x14ac:dyDescent="0.25">
      <c r="B78" s="293">
        <v>44</v>
      </c>
      <c r="C78" s="294"/>
      <c r="D78" s="293" t="s">
        <v>283</v>
      </c>
      <c r="E78" s="294"/>
      <c r="F78" s="295">
        <v>156</v>
      </c>
      <c r="G78" s="294"/>
      <c r="H78" s="181" t="s">
        <v>279</v>
      </c>
      <c r="I78" s="293" t="s">
        <v>742</v>
      </c>
      <c r="J78" s="294"/>
    </row>
    <row r="79" spans="2:10" ht="15" customHeight="1" x14ac:dyDescent="0.25">
      <c r="B79" s="293">
        <v>45</v>
      </c>
      <c r="C79" s="294"/>
      <c r="D79" s="293" t="s">
        <v>743</v>
      </c>
      <c r="E79" s="294"/>
      <c r="F79" s="295">
        <v>78</v>
      </c>
      <c r="G79" s="294"/>
      <c r="H79" s="181" t="s">
        <v>279</v>
      </c>
      <c r="I79" s="293" t="s">
        <v>744</v>
      </c>
      <c r="J79" s="294"/>
    </row>
    <row r="80" spans="2:10" ht="15" customHeight="1" x14ac:dyDescent="0.25">
      <c r="B80" s="293">
        <v>46</v>
      </c>
      <c r="C80" s="294"/>
      <c r="D80" s="293" t="s">
        <v>745</v>
      </c>
      <c r="E80" s="294"/>
      <c r="F80" s="295">
        <v>471.5</v>
      </c>
      <c r="G80" s="294"/>
      <c r="H80" s="181" t="s">
        <v>570</v>
      </c>
      <c r="I80" s="293" t="s">
        <v>694</v>
      </c>
      <c r="J80" s="294"/>
    </row>
    <row r="81" spans="2:10" ht="15" customHeight="1" x14ac:dyDescent="0.25">
      <c r="B81" s="293">
        <v>47</v>
      </c>
      <c r="C81" s="294"/>
      <c r="D81" s="293" t="s">
        <v>746</v>
      </c>
      <c r="E81" s="294"/>
      <c r="F81" s="295">
        <v>78</v>
      </c>
      <c r="G81" s="294"/>
      <c r="H81" s="181" t="s">
        <v>624</v>
      </c>
      <c r="I81" s="293" t="s">
        <v>688</v>
      </c>
      <c r="J81" s="294"/>
    </row>
    <row r="82" spans="2:10" ht="15" customHeight="1" x14ac:dyDescent="0.25">
      <c r="B82" s="293">
        <v>48</v>
      </c>
      <c r="C82" s="294"/>
      <c r="D82" s="293" t="s">
        <v>278</v>
      </c>
      <c r="E82" s="294"/>
      <c r="F82" s="295">
        <v>156</v>
      </c>
      <c r="G82" s="294"/>
      <c r="H82" s="181" t="s">
        <v>624</v>
      </c>
      <c r="I82" s="293" t="s">
        <v>726</v>
      </c>
      <c r="J82" s="294"/>
    </row>
    <row r="83" spans="2:10" ht="15" customHeight="1" x14ac:dyDescent="0.25">
      <c r="B83" s="293">
        <v>49</v>
      </c>
      <c r="C83" s="294"/>
      <c r="D83" s="293" t="s">
        <v>715</v>
      </c>
      <c r="E83" s="294"/>
      <c r="F83" s="295">
        <v>156</v>
      </c>
      <c r="G83" s="294"/>
      <c r="H83" s="181" t="s">
        <v>279</v>
      </c>
      <c r="I83" s="293" t="s">
        <v>747</v>
      </c>
      <c r="J83" s="294"/>
    </row>
    <row r="84" spans="2:10" ht="15" customHeight="1" x14ac:dyDescent="0.25">
      <c r="B84" s="293">
        <v>50</v>
      </c>
      <c r="C84" s="294"/>
      <c r="D84" s="293" t="s">
        <v>293</v>
      </c>
      <c r="E84" s="294"/>
      <c r="F84" s="295">
        <v>204</v>
      </c>
      <c r="G84" s="294"/>
      <c r="H84" s="181" t="s">
        <v>290</v>
      </c>
      <c r="I84" s="293" t="s">
        <v>748</v>
      </c>
      <c r="J84" s="294"/>
    </row>
    <row r="85" spans="2:10" ht="15" customHeight="1" x14ac:dyDescent="0.25">
      <c r="B85" s="293">
        <v>51</v>
      </c>
      <c r="C85" s="294"/>
      <c r="D85" s="293" t="s">
        <v>293</v>
      </c>
      <c r="E85" s="294"/>
      <c r="F85" s="295">
        <v>204</v>
      </c>
      <c r="G85" s="294"/>
      <c r="H85" s="181" t="s">
        <v>290</v>
      </c>
      <c r="I85" s="293" t="s">
        <v>749</v>
      </c>
      <c r="J85" s="294"/>
    </row>
    <row r="86" spans="2:10" ht="15" customHeight="1" x14ac:dyDescent="0.25">
      <c r="B86" s="293">
        <v>52</v>
      </c>
      <c r="C86" s="294"/>
      <c r="D86" s="293" t="s">
        <v>750</v>
      </c>
      <c r="E86" s="294"/>
      <c r="F86" s="295">
        <v>78</v>
      </c>
      <c r="G86" s="294"/>
      <c r="H86" s="181" t="s">
        <v>290</v>
      </c>
      <c r="I86" s="293" t="s">
        <v>751</v>
      </c>
      <c r="J86" s="294"/>
    </row>
    <row r="87" spans="2:10" ht="15" customHeight="1" x14ac:dyDescent="0.25">
      <c r="B87" s="293">
        <v>53</v>
      </c>
      <c r="C87" s="294"/>
      <c r="D87" s="293" t="s">
        <v>752</v>
      </c>
      <c r="E87" s="294"/>
      <c r="F87" s="295">
        <v>39</v>
      </c>
      <c r="G87" s="294"/>
      <c r="H87" s="181" t="s">
        <v>309</v>
      </c>
      <c r="I87" s="293" t="s">
        <v>753</v>
      </c>
      <c r="J87" s="294"/>
    </row>
    <row r="88" spans="2:10" ht="15" customHeight="1" x14ac:dyDescent="0.25">
      <c r="B88" s="293">
        <v>54</v>
      </c>
      <c r="C88" s="294"/>
      <c r="D88" s="293" t="s">
        <v>754</v>
      </c>
      <c r="E88" s="294"/>
      <c r="F88" s="295">
        <v>39</v>
      </c>
      <c r="G88" s="294"/>
      <c r="H88" s="181" t="s">
        <v>311</v>
      </c>
      <c r="I88" s="293" t="s">
        <v>711</v>
      </c>
      <c r="J88" s="294"/>
    </row>
    <row r="89" spans="2:10" ht="15" customHeight="1" x14ac:dyDescent="0.25">
      <c r="B89" s="293">
        <v>55</v>
      </c>
      <c r="C89" s="294"/>
      <c r="D89" s="293" t="s">
        <v>755</v>
      </c>
      <c r="E89" s="294"/>
      <c r="F89" s="295">
        <v>39</v>
      </c>
      <c r="G89" s="294"/>
      <c r="H89" s="181" t="s">
        <v>311</v>
      </c>
      <c r="I89" s="293" t="s">
        <v>756</v>
      </c>
      <c r="J89" s="294"/>
    </row>
    <row r="90" spans="2:10" ht="15" customHeight="1" x14ac:dyDescent="0.25">
      <c r="B90" s="293">
        <v>56</v>
      </c>
      <c r="C90" s="294"/>
      <c r="D90" s="293" t="s">
        <v>757</v>
      </c>
      <c r="E90" s="294"/>
      <c r="F90" s="295">
        <v>156</v>
      </c>
      <c r="G90" s="294"/>
      <c r="H90" s="181" t="s">
        <v>311</v>
      </c>
      <c r="I90" s="293" t="s">
        <v>758</v>
      </c>
      <c r="J90" s="294"/>
    </row>
    <row r="91" spans="2:10" ht="15" customHeight="1" x14ac:dyDescent="0.25">
      <c r="B91" s="293">
        <v>57</v>
      </c>
      <c r="C91" s="294"/>
      <c r="D91" s="293" t="s">
        <v>759</v>
      </c>
      <c r="E91" s="294"/>
      <c r="F91" s="295">
        <v>78</v>
      </c>
      <c r="G91" s="294"/>
      <c r="H91" s="181" t="s">
        <v>311</v>
      </c>
      <c r="I91" s="293" t="s">
        <v>760</v>
      </c>
      <c r="J91" s="294"/>
    </row>
    <row r="92" spans="2:10" ht="15" customHeight="1" x14ac:dyDescent="0.25">
      <c r="B92" s="293">
        <v>58</v>
      </c>
      <c r="C92" s="294"/>
      <c r="D92" s="293" t="s">
        <v>341</v>
      </c>
      <c r="E92" s="294"/>
      <c r="F92" s="295">
        <v>345</v>
      </c>
      <c r="G92" s="294"/>
      <c r="H92" s="181" t="s">
        <v>331</v>
      </c>
      <c r="I92" s="293" t="s">
        <v>697</v>
      </c>
      <c r="J92" s="294"/>
    </row>
    <row r="93" spans="2:10" ht="15" customHeight="1" x14ac:dyDescent="0.25">
      <c r="B93" s="293">
        <v>59</v>
      </c>
      <c r="C93" s="294"/>
      <c r="D93" s="293" t="s">
        <v>761</v>
      </c>
      <c r="E93" s="294"/>
      <c r="F93" s="295">
        <v>103.5</v>
      </c>
      <c r="G93" s="294"/>
      <c r="H93" s="181" t="s">
        <v>338</v>
      </c>
      <c r="I93" s="293" t="s">
        <v>762</v>
      </c>
      <c r="J93" s="294"/>
    </row>
    <row r="94" spans="2:10" ht="15" customHeight="1" x14ac:dyDescent="0.25">
      <c r="B94" s="293">
        <v>60</v>
      </c>
      <c r="C94" s="294"/>
      <c r="D94" s="293" t="s">
        <v>761</v>
      </c>
      <c r="E94" s="294"/>
      <c r="F94" s="295">
        <v>103.5</v>
      </c>
      <c r="G94" s="294"/>
      <c r="H94" s="181" t="s">
        <v>338</v>
      </c>
      <c r="I94" s="293" t="s">
        <v>741</v>
      </c>
      <c r="J94" s="294"/>
    </row>
    <row r="95" spans="2:10" ht="15" customHeight="1" x14ac:dyDescent="0.25">
      <c r="B95" s="293">
        <v>61</v>
      </c>
      <c r="C95" s="294"/>
      <c r="D95" s="293" t="s">
        <v>763</v>
      </c>
      <c r="E95" s="294"/>
      <c r="F95" s="295">
        <v>39</v>
      </c>
      <c r="G95" s="294"/>
      <c r="H95" s="181" t="s">
        <v>351</v>
      </c>
      <c r="I95" s="293" t="s">
        <v>702</v>
      </c>
      <c r="J95" s="294"/>
    </row>
    <row r="96" spans="2:10" ht="15" customHeight="1" x14ac:dyDescent="0.25">
      <c r="B96" s="293">
        <v>62</v>
      </c>
      <c r="C96" s="294"/>
      <c r="D96" s="293" t="s">
        <v>298</v>
      </c>
      <c r="E96" s="294"/>
      <c r="F96" s="295">
        <v>180</v>
      </c>
      <c r="G96" s="294"/>
      <c r="H96" s="181" t="s">
        <v>351</v>
      </c>
      <c r="I96" s="293" t="s">
        <v>716</v>
      </c>
      <c r="J96" s="294"/>
    </row>
    <row r="97" spans="2:10" ht="15" customHeight="1" x14ac:dyDescent="0.25">
      <c r="B97" s="293">
        <v>63</v>
      </c>
      <c r="C97" s="294"/>
      <c r="D97" s="293" t="s">
        <v>764</v>
      </c>
      <c r="E97" s="294"/>
      <c r="F97" s="295">
        <v>103.6</v>
      </c>
      <c r="G97" s="294"/>
      <c r="H97" s="181" t="s">
        <v>351</v>
      </c>
      <c r="I97" s="293" t="s">
        <v>716</v>
      </c>
      <c r="J97" s="294"/>
    </row>
    <row r="98" spans="2:10" ht="15" customHeight="1" x14ac:dyDescent="0.25">
      <c r="B98" s="293">
        <v>64</v>
      </c>
      <c r="C98" s="294"/>
      <c r="D98" s="293" t="s">
        <v>765</v>
      </c>
      <c r="E98" s="294"/>
      <c r="F98" s="295">
        <v>78</v>
      </c>
      <c r="G98" s="294"/>
      <c r="H98" s="181" t="s">
        <v>345</v>
      </c>
      <c r="I98" s="293" t="s">
        <v>747</v>
      </c>
      <c r="J98" s="294"/>
    </row>
    <row r="99" spans="2:10" ht="15" customHeight="1" x14ac:dyDescent="0.25">
      <c r="B99" s="293">
        <v>65</v>
      </c>
      <c r="C99" s="294"/>
      <c r="D99" s="293" t="s">
        <v>336</v>
      </c>
      <c r="E99" s="294"/>
      <c r="F99" s="295">
        <v>117</v>
      </c>
      <c r="G99" s="294"/>
      <c r="H99" s="181" t="s">
        <v>766</v>
      </c>
      <c r="I99" s="293" t="s">
        <v>726</v>
      </c>
      <c r="J99" s="294"/>
    </row>
    <row r="100" spans="2:10" ht="15" customHeight="1" x14ac:dyDescent="0.25">
      <c r="B100" s="293">
        <v>66</v>
      </c>
      <c r="C100" s="294"/>
      <c r="D100" s="293" t="s">
        <v>767</v>
      </c>
      <c r="E100" s="294"/>
      <c r="F100" s="295">
        <v>117</v>
      </c>
      <c r="G100" s="294"/>
      <c r="H100" s="181" t="s">
        <v>351</v>
      </c>
      <c r="I100" s="293" t="s">
        <v>768</v>
      </c>
      <c r="J100" s="294"/>
    </row>
    <row r="101" spans="2:10" ht="15" customHeight="1" x14ac:dyDescent="0.25">
      <c r="B101" s="293">
        <v>67</v>
      </c>
      <c r="C101" s="294"/>
      <c r="D101" s="293" t="s">
        <v>769</v>
      </c>
      <c r="E101" s="294"/>
      <c r="F101" s="295">
        <v>69</v>
      </c>
      <c r="G101" s="294"/>
      <c r="H101" s="181" t="s">
        <v>345</v>
      </c>
      <c r="I101" s="293" t="s">
        <v>770</v>
      </c>
      <c r="J101" s="294"/>
    </row>
    <row r="102" spans="2:10" ht="15" customHeight="1" x14ac:dyDescent="0.25">
      <c r="B102" s="293">
        <v>68</v>
      </c>
      <c r="C102" s="294"/>
      <c r="D102" s="293" t="s">
        <v>771</v>
      </c>
      <c r="E102" s="294"/>
      <c r="F102" s="295">
        <v>117</v>
      </c>
      <c r="G102" s="294"/>
      <c r="H102" s="181" t="s">
        <v>359</v>
      </c>
      <c r="I102" s="293" t="s">
        <v>772</v>
      </c>
      <c r="J102" s="294"/>
    </row>
    <row r="103" spans="2:10" ht="15" customHeight="1" x14ac:dyDescent="0.25">
      <c r="B103" s="293">
        <v>69</v>
      </c>
      <c r="C103" s="294"/>
      <c r="D103" s="293" t="s">
        <v>773</v>
      </c>
      <c r="E103" s="294"/>
      <c r="F103" s="295">
        <v>117</v>
      </c>
      <c r="G103" s="294"/>
      <c r="H103" s="181" t="s">
        <v>366</v>
      </c>
      <c r="I103" s="293" t="s">
        <v>774</v>
      </c>
      <c r="J103" s="294"/>
    </row>
    <row r="104" spans="2:10" ht="15" customHeight="1" x14ac:dyDescent="0.25">
      <c r="B104" s="293">
        <v>70</v>
      </c>
      <c r="C104" s="294"/>
      <c r="D104" s="293" t="s">
        <v>775</v>
      </c>
      <c r="E104" s="294"/>
      <c r="F104" s="295">
        <v>278.8</v>
      </c>
      <c r="G104" s="294"/>
      <c r="H104" s="181" t="s">
        <v>371</v>
      </c>
      <c r="I104" s="293" t="s">
        <v>699</v>
      </c>
      <c r="J104" s="294"/>
    </row>
    <row r="105" spans="2:10" ht="15" customHeight="1" x14ac:dyDescent="0.25">
      <c r="B105" s="293">
        <v>71</v>
      </c>
      <c r="C105" s="294"/>
      <c r="D105" s="293" t="s">
        <v>776</v>
      </c>
      <c r="E105" s="294"/>
      <c r="F105" s="295">
        <v>355.2</v>
      </c>
      <c r="G105" s="294"/>
      <c r="H105" s="181" t="s">
        <v>371</v>
      </c>
      <c r="I105" s="293" t="s">
        <v>777</v>
      </c>
      <c r="J105" s="294"/>
    </row>
    <row r="106" spans="2:10" ht="15" customHeight="1" x14ac:dyDescent="0.25">
      <c r="B106" s="293">
        <v>72</v>
      </c>
      <c r="C106" s="294"/>
      <c r="D106" s="293" t="s">
        <v>776</v>
      </c>
      <c r="E106" s="294"/>
      <c r="F106" s="295">
        <v>355.2</v>
      </c>
      <c r="G106" s="294"/>
      <c r="H106" s="181" t="s">
        <v>371</v>
      </c>
      <c r="I106" s="293" t="s">
        <v>778</v>
      </c>
      <c r="J106" s="294"/>
    </row>
    <row r="107" spans="2:10" ht="15" customHeight="1" x14ac:dyDescent="0.25">
      <c r="B107" s="293">
        <v>73</v>
      </c>
      <c r="C107" s="294"/>
      <c r="D107" s="293" t="s">
        <v>375</v>
      </c>
      <c r="E107" s="294"/>
      <c r="F107" s="295">
        <v>296.7</v>
      </c>
      <c r="G107" s="294"/>
      <c r="H107" s="181" t="s">
        <v>371</v>
      </c>
      <c r="I107" s="293" t="s">
        <v>779</v>
      </c>
      <c r="J107" s="294"/>
    </row>
    <row r="108" spans="2:10" ht="15" customHeight="1" x14ac:dyDescent="0.25">
      <c r="B108" s="293">
        <v>74</v>
      </c>
      <c r="C108" s="294"/>
      <c r="D108" s="293" t="s">
        <v>780</v>
      </c>
      <c r="E108" s="294"/>
      <c r="F108" s="295">
        <v>278.8</v>
      </c>
      <c r="G108" s="294"/>
      <c r="H108" s="181" t="s">
        <v>379</v>
      </c>
      <c r="I108" s="293" t="s">
        <v>727</v>
      </c>
      <c r="J108" s="294"/>
    </row>
    <row r="109" spans="2:10" ht="15" customHeight="1" x14ac:dyDescent="0.25">
      <c r="B109" s="293">
        <v>75</v>
      </c>
      <c r="C109" s="294"/>
      <c r="D109" s="293" t="s">
        <v>378</v>
      </c>
      <c r="E109" s="294"/>
      <c r="F109" s="295">
        <v>135</v>
      </c>
      <c r="G109" s="294"/>
      <c r="H109" s="181" t="s">
        <v>379</v>
      </c>
      <c r="I109" s="293" t="s">
        <v>744</v>
      </c>
      <c r="J109" s="294"/>
    </row>
    <row r="110" spans="2:10" ht="15" customHeight="1" x14ac:dyDescent="0.25">
      <c r="B110" s="293">
        <v>76</v>
      </c>
      <c r="C110" s="294"/>
      <c r="D110" s="293" t="s">
        <v>781</v>
      </c>
      <c r="E110" s="294"/>
      <c r="F110" s="295">
        <v>39</v>
      </c>
      <c r="G110" s="294"/>
      <c r="H110" s="181" t="s">
        <v>381</v>
      </c>
      <c r="I110" s="293" t="s">
        <v>686</v>
      </c>
      <c r="J110" s="294"/>
    </row>
    <row r="111" spans="2:10" ht="15" customHeight="1" x14ac:dyDescent="0.25">
      <c r="B111" s="293">
        <v>77</v>
      </c>
      <c r="C111" s="294"/>
      <c r="D111" s="293" t="s">
        <v>782</v>
      </c>
      <c r="E111" s="294"/>
      <c r="F111" s="295">
        <v>451.44</v>
      </c>
      <c r="G111" s="294"/>
      <c r="H111" s="181" t="s">
        <v>562</v>
      </c>
      <c r="I111" s="293" t="s">
        <v>739</v>
      </c>
      <c r="J111" s="294"/>
    </row>
    <row r="112" spans="2:10" ht="15" customHeight="1" x14ac:dyDescent="0.25">
      <c r="B112" s="293">
        <v>78</v>
      </c>
      <c r="C112" s="294"/>
      <c r="D112" s="293" t="s">
        <v>375</v>
      </c>
      <c r="E112" s="294"/>
      <c r="F112" s="295">
        <v>296.7</v>
      </c>
      <c r="G112" s="294"/>
      <c r="H112" s="181" t="s">
        <v>393</v>
      </c>
      <c r="I112" s="293" t="s">
        <v>724</v>
      </c>
      <c r="J112" s="294"/>
    </row>
    <row r="113" spans="2:10" ht="15" customHeight="1" x14ac:dyDescent="0.25">
      <c r="B113" s="293">
        <v>79</v>
      </c>
      <c r="C113" s="294"/>
      <c r="D113" s="293" t="s">
        <v>783</v>
      </c>
      <c r="E113" s="294"/>
      <c r="F113" s="295">
        <v>138</v>
      </c>
      <c r="G113" s="294"/>
      <c r="H113" s="181" t="s">
        <v>388</v>
      </c>
      <c r="I113" s="293" t="s">
        <v>697</v>
      </c>
      <c r="J113" s="294"/>
    </row>
    <row r="114" spans="2:10" ht="15" customHeight="1" x14ac:dyDescent="0.25">
      <c r="B114" s="293">
        <v>80</v>
      </c>
      <c r="C114" s="294"/>
      <c r="D114" s="293" t="s">
        <v>783</v>
      </c>
      <c r="E114" s="294"/>
      <c r="F114" s="295">
        <v>138</v>
      </c>
      <c r="G114" s="294"/>
      <c r="H114" s="181" t="s">
        <v>388</v>
      </c>
      <c r="I114" s="293" t="s">
        <v>784</v>
      </c>
      <c r="J114" s="294"/>
    </row>
    <row r="115" spans="2:10" ht="15" customHeight="1" x14ac:dyDescent="0.25">
      <c r="B115" s="293">
        <v>81</v>
      </c>
      <c r="C115" s="294"/>
      <c r="D115" s="293" t="s">
        <v>783</v>
      </c>
      <c r="E115" s="294"/>
      <c r="F115" s="295">
        <v>138</v>
      </c>
      <c r="G115" s="294"/>
      <c r="H115" s="181" t="s">
        <v>388</v>
      </c>
      <c r="I115" s="293" t="s">
        <v>774</v>
      </c>
      <c r="J115" s="294"/>
    </row>
    <row r="116" spans="2:10" ht="15" customHeight="1" x14ac:dyDescent="0.25">
      <c r="B116" s="293">
        <v>82</v>
      </c>
      <c r="C116" s="294"/>
      <c r="D116" s="293" t="s">
        <v>783</v>
      </c>
      <c r="E116" s="294"/>
      <c r="F116" s="295">
        <v>138</v>
      </c>
      <c r="G116" s="294"/>
      <c r="H116" s="181" t="s">
        <v>388</v>
      </c>
      <c r="I116" s="293" t="s">
        <v>684</v>
      </c>
      <c r="J116" s="294"/>
    </row>
    <row r="117" spans="2:10" ht="15" customHeight="1" x14ac:dyDescent="0.25">
      <c r="B117" s="293">
        <v>83</v>
      </c>
      <c r="C117" s="294"/>
      <c r="D117" s="293" t="s">
        <v>783</v>
      </c>
      <c r="E117" s="294"/>
      <c r="F117" s="295">
        <v>138</v>
      </c>
      <c r="G117" s="294"/>
      <c r="H117" s="181" t="s">
        <v>388</v>
      </c>
      <c r="I117" s="293" t="s">
        <v>785</v>
      </c>
      <c r="J117" s="294"/>
    </row>
    <row r="118" spans="2:10" ht="15" customHeight="1" x14ac:dyDescent="0.25">
      <c r="B118" s="293">
        <v>84</v>
      </c>
      <c r="C118" s="294"/>
      <c r="D118" s="293" t="s">
        <v>786</v>
      </c>
      <c r="E118" s="294"/>
      <c r="F118" s="295">
        <v>138</v>
      </c>
      <c r="G118" s="294"/>
      <c r="H118" s="181" t="s">
        <v>388</v>
      </c>
      <c r="I118" s="293" t="s">
        <v>724</v>
      </c>
      <c r="J118" s="294"/>
    </row>
    <row r="119" spans="2:10" ht="15" customHeight="1" x14ac:dyDescent="0.25">
      <c r="B119" s="293">
        <v>85</v>
      </c>
      <c r="C119" s="294"/>
      <c r="D119" s="293" t="s">
        <v>775</v>
      </c>
      <c r="E119" s="294"/>
      <c r="F119" s="295">
        <v>278.8</v>
      </c>
      <c r="G119" s="294"/>
      <c r="H119" s="181" t="s">
        <v>393</v>
      </c>
      <c r="I119" s="293" t="s">
        <v>787</v>
      </c>
      <c r="J119" s="294"/>
    </row>
    <row r="120" spans="2:10" ht="15" customHeight="1" x14ac:dyDescent="0.25">
      <c r="B120" s="293">
        <v>86</v>
      </c>
      <c r="C120" s="294"/>
      <c r="D120" s="293" t="s">
        <v>389</v>
      </c>
      <c r="E120" s="294"/>
      <c r="F120" s="295">
        <v>162</v>
      </c>
      <c r="G120" s="294"/>
      <c r="H120" s="181" t="s">
        <v>388</v>
      </c>
      <c r="I120" s="293" t="s">
        <v>744</v>
      </c>
      <c r="J120" s="294"/>
    </row>
    <row r="121" spans="2:10" ht="15" customHeight="1" x14ac:dyDescent="0.25">
      <c r="B121" s="293">
        <v>87</v>
      </c>
      <c r="C121" s="294"/>
      <c r="D121" s="293" t="s">
        <v>788</v>
      </c>
      <c r="E121" s="294"/>
      <c r="F121" s="295">
        <v>78</v>
      </c>
      <c r="G121" s="294"/>
      <c r="H121" s="181" t="s">
        <v>388</v>
      </c>
      <c r="I121" s="293" t="s">
        <v>711</v>
      </c>
      <c r="J121" s="294"/>
    </row>
    <row r="122" spans="2:10" ht="15" customHeight="1" x14ac:dyDescent="0.25">
      <c r="B122" s="293">
        <v>88</v>
      </c>
      <c r="C122" s="294"/>
      <c r="D122" s="293" t="s">
        <v>788</v>
      </c>
      <c r="E122" s="294"/>
      <c r="F122" s="295">
        <v>78</v>
      </c>
      <c r="G122" s="294"/>
      <c r="H122" s="181" t="s">
        <v>522</v>
      </c>
      <c r="I122" s="293" t="s">
        <v>702</v>
      </c>
      <c r="J122" s="294"/>
    </row>
    <row r="123" spans="2:10" ht="15" customHeight="1" x14ac:dyDescent="0.25">
      <c r="B123" s="293">
        <v>89</v>
      </c>
      <c r="C123" s="294"/>
      <c r="D123" s="293" t="s">
        <v>759</v>
      </c>
      <c r="E123" s="294"/>
      <c r="F123" s="295">
        <v>78</v>
      </c>
      <c r="G123" s="294"/>
      <c r="H123" s="181" t="s">
        <v>393</v>
      </c>
      <c r="I123" s="293" t="s">
        <v>726</v>
      </c>
      <c r="J123" s="294"/>
    </row>
    <row r="124" spans="2:10" ht="15" customHeight="1" x14ac:dyDescent="0.25">
      <c r="B124" s="293">
        <v>90</v>
      </c>
      <c r="C124" s="294"/>
      <c r="D124" s="293" t="s">
        <v>789</v>
      </c>
      <c r="E124" s="294"/>
      <c r="F124" s="295">
        <v>78</v>
      </c>
      <c r="G124" s="294"/>
      <c r="H124" s="181" t="s">
        <v>393</v>
      </c>
      <c r="I124" s="293" t="s">
        <v>751</v>
      </c>
      <c r="J124" s="294"/>
    </row>
    <row r="125" spans="2:10" ht="15" customHeight="1" x14ac:dyDescent="0.25">
      <c r="B125" s="293">
        <v>91</v>
      </c>
      <c r="C125" s="294"/>
      <c r="D125" s="293" t="s">
        <v>790</v>
      </c>
      <c r="E125" s="294"/>
      <c r="F125" s="295">
        <v>207.48</v>
      </c>
      <c r="G125" s="294"/>
      <c r="H125" s="181" t="s">
        <v>174</v>
      </c>
      <c r="I125" s="293" t="s">
        <v>724</v>
      </c>
      <c r="J125" s="294"/>
    </row>
    <row r="126" spans="2:10" ht="15" customHeight="1" x14ac:dyDescent="0.25">
      <c r="B126" s="293">
        <v>92</v>
      </c>
      <c r="C126" s="294"/>
      <c r="D126" s="293" t="s">
        <v>791</v>
      </c>
      <c r="E126" s="294"/>
      <c r="F126" s="295">
        <v>78</v>
      </c>
      <c r="G126" s="294"/>
      <c r="H126" s="181" t="s">
        <v>399</v>
      </c>
      <c r="I126" s="293" t="s">
        <v>706</v>
      </c>
      <c r="J126" s="294"/>
    </row>
    <row r="127" spans="2:10" ht="15" customHeight="1" x14ac:dyDescent="0.25">
      <c r="B127" s="293">
        <v>93</v>
      </c>
      <c r="C127" s="294"/>
      <c r="D127" s="293" t="s">
        <v>792</v>
      </c>
      <c r="E127" s="294"/>
      <c r="F127" s="295">
        <v>39</v>
      </c>
      <c r="G127" s="294"/>
      <c r="H127" s="181" t="s">
        <v>399</v>
      </c>
      <c r="I127" s="293" t="s">
        <v>690</v>
      </c>
      <c r="J127" s="294"/>
    </row>
    <row r="128" spans="2:10" ht="15" customHeight="1" x14ac:dyDescent="0.25">
      <c r="B128" s="293">
        <v>94</v>
      </c>
      <c r="C128" s="294"/>
      <c r="D128" s="293" t="s">
        <v>793</v>
      </c>
      <c r="E128" s="294"/>
      <c r="F128" s="295">
        <v>384</v>
      </c>
      <c r="G128" s="294"/>
      <c r="H128" s="181" t="s">
        <v>401</v>
      </c>
      <c r="I128" s="293" t="s">
        <v>711</v>
      </c>
      <c r="J128" s="294"/>
    </row>
    <row r="129" spans="2:10" ht="15" customHeight="1" x14ac:dyDescent="0.25">
      <c r="B129" s="293">
        <v>95</v>
      </c>
      <c r="C129" s="294"/>
      <c r="D129" s="293" t="s">
        <v>794</v>
      </c>
      <c r="E129" s="294"/>
      <c r="F129" s="295">
        <v>266.39999999999998</v>
      </c>
      <c r="G129" s="294"/>
      <c r="H129" s="181" t="s">
        <v>401</v>
      </c>
      <c r="I129" s="293" t="s">
        <v>795</v>
      </c>
      <c r="J129" s="294"/>
    </row>
    <row r="130" spans="2:10" ht="15" customHeight="1" x14ac:dyDescent="0.25">
      <c r="B130" s="293">
        <v>96</v>
      </c>
      <c r="C130" s="294"/>
      <c r="D130" s="293" t="s">
        <v>794</v>
      </c>
      <c r="E130" s="294"/>
      <c r="F130" s="295">
        <v>266.39999999999998</v>
      </c>
      <c r="G130" s="294"/>
      <c r="H130" s="181" t="s">
        <v>401</v>
      </c>
      <c r="I130" s="293" t="s">
        <v>796</v>
      </c>
      <c r="J130" s="294"/>
    </row>
    <row r="131" spans="2:10" ht="15" customHeight="1" x14ac:dyDescent="0.25">
      <c r="B131" s="293">
        <v>97</v>
      </c>
      <c r="C131" s="294"/>
      <c r="D131" s="293" t="s">
        <v>797</v>
      </c>
      <c r="E131" s="294"/>
      <c r="F131" s="295">
        <v>266.39999999999998</v>
      </c>
      <c r="G131" s="294"/>
      <c r="H131" s="181" t="s">
        <v>401</v>
      </c>
      <c r="I131" s="293" t="s">
        <v>727</v>
      </c>
      <c r="J131" s="294"/>
    </row>
    <row r="132" spans="2:10" ht="15" customHeight="1" x14ac:dyDescent="0.25">
      <c r="B132" s="293">
        <v>98</v>
      </c>
      <c r="C132" s="294"/>
      <c r="D132" s="293" t="s">
        <v>798</v>
      </c>
      <c r="E132" s="294"/>
      <c r="F132" s="295">
        <v>455</v>
      </c>
      <c r="G132" s="294"/>
      <c r="H132" s="181" t="s">
        <v>397</v>
      </c>
      <c r="I132" s="293" t="s">
        <v>694</v>
      </c>
      <c r="J132" s="294"/>
    </row>
    <row r="133" spans="2:10" ht="15" customHeight="1" x14ac:dyDescent="0.25">
      <c r="B133" s="293">
        <v>99</v>
      </c>
      <c r="C133" s="294"/>
      <c r="D133" s="293" t="s">
        <v>799</v>
      </c>
      <c r="E133" s="294"/>
      <c r="F133" s="295">
        <v>355.2</v>
      </c>
      <c r="G133" s="294"/>
      <c r="H133" s="181" t="s">
        <v>585</v>
      </c>
      <c r="I133" s="293" t="s">
        <v>735</v>
      </c>
      <c r="J133" s="294"/>
    </row>
    <row r="134" spans="2:10" ht="15" customHeight="1" x14ac:dyDescent="0.25">
      <c r="B134" s="293">
        <v>100</v>
      </c>
      <c r="C134" s="294"/>
      <c r="D134" s="293" t="s">
        <v>800</v>
      </c>
      <c r="E134" s="294"/>
      <c r="F134" s="295">
        <v>39</v>
      </c>
      <c r="G134" s="294"/>
      <c r="H134" s="181" t="s">
        <v>544</v>
      </c>
      <c r="I134" s="293" t="s">
        <v>690</v>
      </c>
      <c r="J134" s="294"/>
    </row>
    <row r="135" spans="2:10" ht="15" customHeight="1" x14ac:dyDescent="0.25">
      <c r="B135" s="293">
        <v>101</v>
      </c>
      <c r="C135" s="294"/>
      <c r="D135" s="293" t="s">
        <v>801</v>
      </c>
      <c r="E135" s="294"/>
      <c r="F135" s="295">
        <v>345</v>
      </c>
      <c r="G135" s="294"/>
      <c r="H135" s="181" t="s">
        <v>409</v>
      </c>
      <c r="I135" s="293" t="s">
        <v>697</v>
      </c>
      <c r="J135" s="294"/>
    </row>
    <row r="136" spans="2:10" ht="15" customHeight="1" x14ac:dyDescent="0.25">
      <c r="B136" s="293">
        <v>102</v>
      </c>
      <c r="C136" s="294"/>
      <c r="D136" s="293" t="s">
        <v>802</v>
      </c>
      <c r="E136" s="294"/>
      <c r="F136" s="295">
        <v>117</v>
      </c>
      <c r="G136" s="294"/>
      <c r="H136" s="181" t="s">
        <v>191</v>
      </c>
      <c r="I136" s="293" t="s">
        <v>756</v>
      </c>
      <c r="J136" s="294"/>
    </row>
    <row r="137" spans="2:10" ht="15" customHeight="1" x14ac:dyDescent="0.25">
      <c r="B137" s="293">
        <v>103</v>
      </c>
      <c r="C137" s="294"/>
      <c r="D137" s="293" t="s">
        <v>803</v>
      </c>
      <c r="E137" s="294"/>
      <c r="F137" s="295">
        <v>69</v>
      </c>
      <c r="G137" s="294"/>
      <c r="H137" s="181" t="s">
        <v>413</v>
      </c>
      <c r="I137" s="293" t="s">
        <v>716</v>
      </c>
      <c r="J137" s="294"/>
    </row>
    <row r="138" spans="2:10" ht="15" customHeight="1" x14ac:dyDescent="0.25">
      <c r="B138" s="293">
        <v>104</v>
      </c>
      <c r="C138" s="294"/>
      <c r="D138" s="293" t="s">
        <v>804</v>
      </c>
      <c r="E138" s="294"/>
      <c r="F138" s="295">
        <v>69</v>
      </c>
      <c r="G138" s="294"/>
      <c r="H138" s="181" t="s">
        <v>413</v>
      </c>
      <c r="I138" s="293" t="s">
        <v>756</v>
      </c>
      <c r="J138" s="294"/>
    </row>
    <row r="139" spans="2:10" ht="15" customHeight="1" x14ac:dyDescent="0.25">
      <c r="B139" s="293">
        <v>105</v>
      </c>
      <c r="C139" s="294"/>
      <c r="D139" s="293" t="s">
        <v>805</v>
      </c>
      <c r="E139" s="294"/>
      <c r="F139" s="295">
        <v>78</v>
      </c>
      <c r="G139" s="294"/>
      <c r="H139" s="181" t="s">
        <v>413</v>
      </c>
      <c r="I139" s="293" t="s">
        <v>714</v>
      </c>
      <c r="J139" s="294"/>
    </row>
    <row r="140" spans="2:10" ht="15" customHeight="1" x14ac:dyDescent="0.25">
      <c r="B140" s="293">
        <v>106</v>
      </c>
      <c r="C140" s="294"/>
      <c r="D140" s="293" t="s">
        <v>806</v>
      </c>
      <c r="E140" s="294"/>
      <c r="F140" s="295">
        <v>117</v>
      </c>
      <c r="G140" s="294"/>
      <c r="H140" s="181" t="s">
        <v>652</v>
      </c>
      <c r="I140" s="293" t="s">
        <v>807</v>
      </c>
      <c r="J140" s="294"/>
    </row>
    <row r="141" spans="2:10" ht="15" customHeight="1" x14ac:dyDescent="0.25">
      <c r="B141" s="293">
        <v>107</v>
      </c>
      <c r="C141" s="294"/>
      <c r="D141" s="293" t="s">
        <v>808</v>
      </c>
      <c r="E141" s="294"/>
      <c r="F141" s="295">
        <v>39</v>
      </c>
      <c r="G141" s="294"/>
      <c r="H141" s="181" t="s">
        <v>652</v>
      </c>
      <c r="I141" s="293" t="s">
        <v>807</v>
      </c>
      <c r="J141" s="294"/>
    </row>
    <row r="142" spans="2:10" ht="15" customHeight="1" x14ac:dyDescent="0.25">
      <c r="B142" s="293">
        <v>108</v>
      </c>
      <c r="C142" s="294"/>
      <c r="D142" s="293" t="s">
        <v>809</v>
      </c>
      <c r="E142" s="294"/>
      <c r="F142" s="295">
        <v>39</v>
      </c>
      <c r="G142" s="294"/>
      <c r="H142" s="181" t="s">
        <v>192</v>
      </c>
      <c r="I142" s="293" t="s">
        <v>686</v>
      </c>
      <c r="J142" s="294"/>
    </row>
    <row r="143" spans="2:10" ht="15" customHeight="1" x14ac:dyDescent="0.25">
      <c r="B143" s="293">
        <v>109</v>
      </c>
      <c r="C143" s="294"/>
      <c r="D143" s="293" t="s">
        <v>810</v>
      </c>
      <c r="E143" s="294"/>
      <c r="F143" s="295">
        <v>360</v>
      </c>
      <c r="G143" s="294"/>
      <c r="H143" s="181" t="s">
        <v>192</v>
      </c>
      <c r="I143" s="293" t="s">
        <v>811</v>
      </c>
      <c r="J143" s="294"/>
    </row>
    <row r="144" spans="2:10" ht="15" customHeight="1" x14ac:dyDescent="0.25">
      <c r="B144" s="293">
        <v>110</v>
      </c>
      <c r="C144" s="294"/>
      <c r="D144" s="293" t="s">
        <v>812</v>
      </c>
      <c r="E144" s="294"/>
      <c r="F144" s="295">
        <v>39</v>
      </c>
      <c r="G144" s="294"/>
      <c r="H144" s="181" t="s">
        <v>652</v>
      </c>
      <c r="I144" s="293" t="s">
        <v>753</v>
      </c>
      <c r="J144" s="294"/>
    </row>
    <row r="145" spans="2:10" ht="15" customHeight="1" x14ac:dyDescent="0.25">
      <c r="B145" s="293">
        <v>111</v>
      </c>
      <c r="C145" s="294"/>
      <c r="D145" s="293" t="s">
        <v>813</v>
      </c>
      <c r="E145" s="294"/>
      <c r="F145" s="295">
        <v>78</v>
      </c>
      <c r="G145" s="294"/>
      <c r="H145" s="181" t="s">
        <v>594</v>
      </c>
      <c r="I145" s="293" t="s">
        <v>690</v>
      </c>
      <c r="J145" s="294"/>
    </row>
    <row r="146" spans="2:10" ht="15" customHeight="1" x14ac:dyDescent="0.25">
      <c r="B146" s="293">
        <v>112</v>
      </c>
      <c r="C146" s="294"/>
      <c r="D146" s="293" t="s">
        <v>262</v>
      </c>
      <c r="E146" s="294"/>
      <c r="F146" s="295">
        <v>209.1</v>
      </c>
      <c r="G146" s="294"/>
      <c r="H146" s="181" t="s">
        <v>263</v>
      </c>
      <c r="I146" s="293" t="s">
        <v>814</v>
      </c>
      <c r="J146" s="294"/>
    </row>
    <row r="147" spans="2:10" ht="15" customHeight="1" x14ac:dyDescent="0.25">
      <c r="B147" s="293">
        <v>113</v>
      </c>
      <c r="C147" s="294"/>
      <c r="D147" s="293" t="s">
        <v>262</v>
      </c>
      <c r="E147" s="294"/>
      <c r="F147" s="295">
        <v>209.1</v>
      </c>
      <c r="G147" s="294"/>
      <c r="H147" s="181" t="s">
        <v>263</v>
      </c>
      <c r="I147" s="293" t="s">
        <v>815</v>
      </c>
      <c r="J147" s="294"/>
    </row>
    <row r="148" spans="2:10" ht="15" customHeight="1" x14ac:dyDescent="0.25">
      <c r="B148" s="293">
        <v>114</v>
      </c>
      <c r="C148" s="294"/>
      <c r="D148" s="293" t="s">
        <v>262</v>
      </c>
      <c r="E148" s="294"/>
      <c r="F148" s="295">
        <v>209.1</v>
      </c>
      <c r="G148" s="294"/>
      <c r="H148" s="181" t="s">
        <v>263</v>
      </c>
      <c r="I148" s="293" t="s">
        <v>748</v>
      </c>
      <c r="J148" s="294"/>
    </row>
    <row r="149" spans="2:10" ht="15" customHeight="1" x14ac:dyDescent="0.25">
      <c r="B149" s="293">
        <v>115</v>
      </c>
      <c r="C149" s="294"/>
      <c r="D149" s="293" t="s">
        <v>816</v>
      </c>
      <c r="E149" s="294"/>
      <c r="F149" s="295">
        <v>78</v>
      </c>
      <c r="G149" s="294"/>
      <c r="H149" s="181" t="s">
        <v>422</v>
      </c>
      <c r="I149" s="293" t="s">
        <v>686</v>
      </c>
      <c r="J149" s="294"/>
    </row>
    <row r="150" spans="2:10" ht="15" customHeight="1" x14ac:dyDescent="0.25">
      <c r="B150" s="293">
        <v>116</v>
      </c>
      <c r="C150" s="294"/>
      <c r="D150" s="293" t="s">
        <v>817</v>
      </c>
      <c r="E150" s="294"/>
      <c r="F150" s="295">
        <v>39</v>
      </c>
      <c r="G150" s="294"/>
      <c r="H150" s="181" t="s">
        <v>818</v>
      </c>
      <c r="I150" s="293" t="s">
        <v>690</v>
      </c>
      <c r="J150" s="294"/>
    </row>
    <row r="151" spans="2:10" ht="15" customHeight="1" x14ac:dyDescent="0.25">
      <c r="B151" s="293">
        <v>117</v>
      </c>
      <c r="C151" s="294"/>
      <c r="D151" s="293" t="s">
        <v>819</v>
      </c>
      <c r="E151" s="294"/>
      <c r="F151" s="295">
        <v>156</v>
      </c>
      <c r="G151" s="294"/>
      <c r="H151" s="181" t="s">
        <v>194</v>
      </c>
      <c r="I151" s="293" t="s">
        <v>727</v>
      </c>
      <c r="J151" s="294"/>
    </row>
    <row r="152" spans="2:10" ht="15" customHeight="1" x14ac:dyDescent="0.25">
      <c r="B152" s="293">
        <v>118</v>
      </c>
      <c r="C152" s="294"/>
      <c r="D152" s="293" t="s">
        <v>820</v>
      </c>
      <c r="E152" s="294"/>
      <c r="F152" s="295">
        <v>39</v>
      </c>
      <c r="G152" s="294"/>
      <c r="H152" s="181" t="s">
        <v>424</v>
      </c>
      <c r="I152" s="293" t="s">
        <v>756</v>
      </c>
      <c r="J152" s="294"/>
    </row>
    <row r="153" spans="2:10" ht="15" customHeight="1" x14ac:dyDescent="0.25">
      <c r="B153" s="293">
        <v>119</v>
      </c>
      <c r="C153" s="294"/>
      <c r="D153" s="293" t="s">
        <v>821</v>
      </c>
      <c r="E153" s="294"/>
      <c r="F153" s="295">
        <v>593.4</v>
      </c>
      <c r="G153" s="294"/>
      <c r="H153" s="181" t="s">
        <v>397</v>
      </c>
      <c r="I153" s="293" t="s">
        <v>694</v>
      </c>
      <c r="J153" s="294"/>
    </row>
    <row r="154" spans="2:10" x14ac:dyDescent="0.25">
      <c r="B154" s="296"/>
      <c r="C154" s="294"/>
      <c r="D154" s="296"/>
      <c r="E154" s="294"/>
      <c r="F154" s="297">
        <v>20397.12</v>
      </c>
      <c r="G154" s="294"/>
      <c r="H154" s="180"/>
      <c r="I154" s="296"/>
      <c r="J154" s="294"/>
    </row>
    <row r="155" spans="2:10" ht="45.6" customHeight="1" x14ac:dyDescent="0.25">
      <c r="B155" s="298" t="s">
        <v>436</v>
      </c>
      <c r="C155" s="299"/>
      <c r="D155" s="299"/>
      <c r="E155" s="299"/>
      <c r="F155" s="299"/>
      <c r="G155" s="299"/>
      <c r="H155" s="299"/>
      <c r="I155" s="299"/>
      <c r="J155" s="299"/>
    </row>
    <row r="156" spans="2:10" ht="15" customHeight="1" x14ac:dyDescent="0.25">
      <c r="B156" s="296" t="s">
        <v>163</v>
      </c>
      <c r="C156" s="294"/>
      <c r="D156" s="296" t="s">
        <v>164</v>
      </c>
      <c r="E156" s="294"/>
      <c r="F156" s="296" t="s">
        <v>165</v>
      </c>
      <c r="G156" s="294"/>
      <c r="H156" s="180" t="s">
        <v>166</v>
      </c>
      <c r="I156" s="296" t="s">
        <v>167</v>
      </c>
      <c r="J156" s="294"/>
    </row>
    <row r="157" spans="2:10" ht="15" customHeight="1" x14ac:dyDescent="0.25">
      <c r="B157" s="293">
        <v>1</v>
      </c>
      <c r="C157" s="294"/>
      <c r="D157" s="293" t="s">
        <v>443</v>
      </c>
      <c r="E157" s="294"/>
      <c r="F157" s="295">
        <v>153</v>
      </c>
      <c r="G157" s="294"/>
      <c r="H157" s="181" t="s">
        <v>209</v>
      </c>
      <c r="I157" s="293" t="s">
        <v>690</v>
      </c>
      <c r="J157" s="294"/>
    </row>
    <row r="158" spans="2:10" ht="15" customHeight="1" x14ac:dyDescent="0.25">
      <c r="B158" s="293">
        <v>2</v>
      </c>
      <c r="C158" s="294"/>
      <c r="D158" s="293" t="s">
        <v>443</v>
      </c>
      <c r="E158" s="294"/>
      <c r="F158" s="295">
        <v>153</v>
      </c>
      <c r="G158" s="294"/>
      <c r="H158" s="181" t="s">
        <v>209</v>
      </c>
      <c r="I158" s="293" t="s">
        <v>692</v>
      </c>
      <c r="J158" s="294"/>
    </row>
    <row r="159" spans="2:10" ht="15" customHeight="1" x14ac:dyDescent="0.25">
      <c r="B159" s="293">
        <v>3</v>
      </c>
      <c r="C159" s="294"/>
      <c r="D159" s="293" t="s">
        <v>438</v>
      </c>
      <c r="E159" s="294"/>
      <c r="F159" s="295">
        <v>262.2</v>
      </c>
      <c r="G159" s="294"/>
      <c r="H159" s="181" t="s">
        <v>209</v>
      </c>
      <c r="I159" s="293" t="s">
        <v>694</v>
      </c>
      <c r="J159" s="294"/>
    </row>
    <row r="160" spans="2:10" ht="15" customHeight="1" x14ac:dyDescent="0.25">
      <c r="B160" s="293">
        <v>4</v>
      </c>
      <c r="C160" s="294"/>
      <c r="D160" s="293" t="s">
        <v>443</v>
      </c>
      <c r="E160" s="294"/>
      <c r="F160" s="295">
        <v>153</v>
      </c>
      <c r="G160" s="294"/>
      <c r="H160" s="181" t="s">
        <v>209</v>
      </c>
      <c r="I160" s="293" t="s">
        <v>696</v>
      </c>
      <c r="J160" s="294"/>
    </row>
    <row r="161" spans="2:10" ht="15" customHeight="1" x14ac:dyDescent="0.25">
      <c r="B161" s="293">
        <v>5</v>
      </c>
      <c r="C161" s="294"/>
      <c r="D161" s="293" t="s">
        <v>822</v>
      </c>
      <c r="E161" s="294"/>
      <c r="F161" s="295">
        <v>429.72</v>
      </c>
      <c r="G161" s="294"/>
      <c r="H161" s="181" t="s">
        <v>183</v>
      </c>
      <c r="I161" s="293" t="s">
        <v>699</v>
      </c>
      <c r="J161" s="294"/>
    </row>
    <row r="162" spans="2:10" ht="15" customHeight="1" x14ac:dyDescent="0.25">
      <c r="B162" s="293">
        <v>6</v>
      </c>
      <c r="C162" s="294"/>
      <c r="D162" s="293" t="s">
        <v>823</v>
      </c>
      <c r="E162" s="294"/>
      <c r="F162" s="295">
        <v>429.72</v>
      </c>
      <c r="G162" s="294"/>
      <c r="H162" s="181" t="s">
        <v>183</v>
      </c>
      <c r="I162" s="293" t="s">
        <v>700</v>
      </c>
      <c r="J162" s="294"/>
    </row>
    <row r="163" spans="2:10" ht="15" customHeight="1" x14ac:dyDescent="0.25">
      <c r="B163" s="293">
        <v>7</v>
      </c>
      <c r="C163" s="294"/>
      <c r="D163" s="293" t="s">
        <v>824</v>
      </c>
      <c r="E163" s="294"/>
      <c r="F163" s="295">
        <v>46.75</v>
      </c>
      <c r="G163" s="294"/>
      <c r="H163" s="181" t="s">
        <v>217</v>
      </c>
      <c r="I163" s="293" t="s">
        <v>760</v>
      </c>
      <c r="J163" s="294"/>
    </row>
    <row r="164" spans="2:10" ht="15" customHeight="1" x14ac:dyDescent="0.25">
      <c r="B164" s="293">
        <v>8</v>
      </c>
      <c r="C164" s="294"/>
      <c r="D164" s="293" t="s">
        <v>825</v>
      </c>
      <c r="E164" s="294"/>
      <c r="F164" s="295">
        <v>153</v>
      </c>
      <c r="G164" s="294"/>
      <c r="H164" s="181" t="s">
        <v>237</v>
      </c>
      <c r="I164" s="293" t="s">
        <v>706</v>
      </c>
      <c r="J164" s="294"/>
    </row>
    <row r="165" spans="2:10" ht="15" customHeight="1" x14ac:dyDescent="0.25">
      <c r="B165" s="293">
        <v>9</v>
      </c>
      <c r="C165" s="294"/>
      <c r="D165" s="293" t="s">
        <v>448</v>
      </c>
      <c r="E165" s="294"/>
      <c r="F165" s="295">
        <v>224</v>
      </c>
      <c r="G165" s="294"/>
      <c r="H165" s="181" t="s">
        <v>243</v>
      </c>
      <c r="I165" s="293" t="s">
        <v>709</v>
      </c>
      <c r="J165" s="294"/>
    </row>
    <row r="166" spans="2:10" ht="15" customHeight="1" x14ac:dyDescent="0.25">
      <c r="B166" s="293">
        <v>10</v>
      </c>
      <c r="C166" s="294"/>
      <c r="D166" s="293" t="s">
        <v>447</v>
      </c>
      <c r="E166" s="294"/>
      <c r="F166" s="295">
        <v>800</v>
      </c>
      <c r="G166" s="294"/>
      <c r="H166" s="181" t="s">
        <v>243</v>
      </c>
      <c r="I166" s="293" t="s">
        <v>711</v>
      </c>
      <c r="J166" s="294"/>
    </row>
    <row r="167" spans="2:10" ht="15" customHeight="1" x14ac:dyDescent="0.25">
      <c r="B167" s="293">
        <v>11</v>
      </c>
      <c r="C167" s="294"/>
      <c r="D167" s="293" t="s">
        <v>456</v>
      </c>
      <c r="E167" s="294"/>
      <c r="F167" s="295">
        <v>524.4</v>
      </c>
      <c r="G167" s="294"/>
      <c r="H167" s="181" t="s">
        <v>253</v>
      </c>
      <c r="I167" s="293" t="s">
        <v>694</v>
      </c>
      <c r="J167" s="294"/>
    </row>
    <row r="168" spans="2:10" ht="15" customHeight="1" x14ac:dyDescent="0.25">
      <c r="B168" s="293">
        <v>12</v>
      </c>
      <c r="C168" s="294"/>
      <c r="D168" s="293" t="s">
        <v>469</v>
      </c>
      <c r="E168" s="294"/>
      <c r="F168" s="295">
        <v>228</v>
      </c>
      <c r="G168" s="294"/>
      <c r="H168" s="181" t="s">
        <v>253</v>
      </c>
      <c r="I168" s="293" t="s">
        <v>714</v>
      </c>
      <c r="J168" s="294"/>
    </row>
    <row r="169" spans="2:10" ht="15" customHeight="1" x14ac:dyDescent="0.25">
      <c r="B169" s="293">
        <v>13</v>
      </c>
      <c r="C169" s="294"/>
      <c r="D169" s="293" t="s">
        <v>451</v>
      </c>
      <c r="E169" s="294"/>
      <c r="F169" s="295">
        <v>138</v>
      </c>
      <c r="G169" s="294"/>
      <c r="H169" s="181" t="s">
        <v>186</v>
      </c>
      <c r="I169" s="293" t="s">
        <v>717</v>
      </c>
      <c r="J169" s="294"/>
    </row>
    <row r="170" spans="2:10" ht="15" customHeight="1" x14ac:dyDescent="0.25">
      <c r="B170" s="293">
        <v>14</v>
      </c>
      <c r="C170" s="294"/>
      <c r="D170" s="293" t="s">
        <v>826</v>
      </c>
      <c r="E170" s="294"/>
      <c r="F170" s="295">
        <v>180</v>
      </c>
      <c r="G170" s="294"/>
      <c r="H170" s="181" t="s">
        <v>186</v>
      </c>
      <c r="I170" s="293" t="s">
        <v>718</v>
      </c>
      <c r="J170" s="294"/>
    </row>
    <row r="171" spans="2:10" ht="15" customHeight="1" x14ac:dyDescent="0.25">
      <c r="B171" s="293">
        <v>15</v>
      </c>
      <c r="C171" s="294"/>
      <c r="D171" s="293" t="s">
        <v>826</v>
      </c>
      <c r="E171" s="294"/>
      <c r="F171" s="295">
        <v>180</v>
      </c>
      <c r="G171" s="294"/>
      <c r="H171" s="181" t="s">
        <v>567</v>
      </c>
      <c r="I171" s="293" t="s">
        <v>709</v>
      </c>
      <c r="J171" s="294"/>
    </row>
    <row r="172" spans="2:10" ht="15" customHeight="1" x14ac:dyDescent="0.25">
      <c r="B172" s="293">
        <v>16</v>
      </c>
      <c r="C172" s="294"/>
      <c r="D172" s="293" t="s">
        <v>826</v>
      </c>
      <c r="E172" s="294"/>
      <c r="F172" s="295">
        <v>180</v>
      </c>
      <c r="G172" s="294"/>
      <c r="H172" s="181" t="s">
        <v>275</v>
      </c>
      <c r="I172" s="293" t="s">
        <v>727</v>
      </c>
      <c r="J172" s="294"/>
    </row>
    <row r="173" spans="2:10" ht="15" customHeight="1" x14ac:dyDescent="0.25">
      <c r="B173" s="293">
        <v>17</v>
      </c>
      <c r="C173" s="294"/>
      <c r="D173" s="293" t="s">
        <v>826</v>
      </c>
      <c r="E173" s="294"/>
      <c r="F173" s="295">
        <v>180</v>
      </c>
      <c r="G173" s="294"/>
      <c r="H173" s="181" t="s">
        <v>275</v>
      </c>
      <c r="I173" s="293" t="s">
        <v>728</v>
      </c>
      <c r="J173" s="294"/>
    </row>
    <row r="174" spans="2:10" ht="15" customHeight="1" x14ac:dyDescent="0.25">
      <c r="B174" s="293">
        <v>18</v>
      </c>
      <c r="C174" s="294"/>
      <c r="D174" s="293" t="s">
        <v>827</v>
      </c>
      <c r="E174" s="294"/>
      <c r="F174" s="295">
        <v>180</v>
      </c>
      <c r="G174" s="294"/>
      <c r="H174" s="181" t="s">
        <v>275</v>
      </c>
      <c r="I174" s="293" t="s">
        <v>730</v>
      </c>
      <c r="J174" s="294"/>
    </row>
    <row r="175" spans="2:10" ht="15" customHeight="1" x14ac:dyDescent="0.25">
      <c r="B175" s="293">
        <v>19</v>
      </c>
      <c r="C175" s="294"/>
      <c r="D175" s="293" t="s">
        <v>826</v>
      </c>
      <c r="E175" s="294"/>
      <c r="F175" s="295">
        <v>180</v>
      </c>
      <c r="G175" s="294"/>
      <c r="H175" s="181" t="s">
        <v>275</v>
      </c>
      <c r="I175" s="293" t="s">
        <v>731</v>
      </c>
      <c r="J175" s="294"/>
    </row>
    <row r="176" spans="2:10" ht="15" customHeight="1" x14ac:dyDescent="0.25">
      <c r="B176" s="293">
        <v>20</v>
      </c>
      <c r="C176" s="294"/>
      <c r="D176" s="293" t="s">
        <v>826</v>
      </c>
      <c r="E176" s="294"/>
      <c r="F176" s="295">
        <v>180</v>
      </c>
      <c r="G176" s="294"/>
      <c r="H176" s="181" t="s">
        <v>275</v>
      </c>
      <c r="I176" s="293" t="s">
        <v>732</v>
      </c>
      <c r="J176" s="294"/>
    </row>
    <row r="177" spans="2:10" ht="15" customHeight="1" x14ac:dyDescent="0.25">
      <c r="B177" s="293">
        <v>21</v>
      </c>
      <c r="C177" s="294"/>
      <c r="D177" s="293" t="s">
        <v>826</v>
      </c>
      <c r="E177" s="294"/>
      <c r="F177" s="295">
        <v>180</v>
      </c>
      <c r="G177" s="294"/>
      <c r="H177" s="181" t="s">
        <v>275</v>
      </c>
      <c r="I177" s="293" t="s">
        <v>733</v>
      </c>
      <c r="J177" s="294"/>
    </row>
    <row r="178" spans="2:10" ht="15" customHeight="1" x14ac:dyDescent="0.25">
      <c r="B178" s="293">
        <v>22</v>
      </c>
      <c r="C178" s="294"/>
      <c r="D178" s="293" t="s">
        <v>826</v>
      </c>
      <c r="E178" s="294"/>
      <c r="F178" s="295">
        <v>180</v>
      </c>
      <c r="G178" s="294"/>
      <c r="H178" s="181" t="s">
        <v>275</v>
      </c>
      <c r="I178" s="293" t="s">
        <v>734</v>
      </c>
      <c r="J178" s="294"/>
    </row>
    <row r="179" spans="2:10" ht="15" customHeight="1" x14ac:dyDescent="0.25">
      <c r="B179" s="293">
        <v>23</v>
      </c>
      <c r="C179" s="294"/>
      <c r="D179" s="293" t="s">
        <v>826</v>
      </c>
      <c r="E179" s="294"/>
      <c r="F179" s="295">
        <v>180</v>
      </c>
      <c r="G179" s="294"/>
      <c r="H179" s="181" t="s">
        <v>275</v>
      </c>
      <c r="I179" s="293" t="s">
        <v>735</v>
      </c>
      <c r="J179" s="294"/>
    </row>
    <row r="180" spans="2:10" ht="15" customHeight="1" x14ac:dyDescent="0.25">
      <c r="B180" s="293">
        <v>24</v>
      </c>
      <c r="C180" s="294"/>
      <c r="D180" s="293" t="s">
        <v>826</v>
      </c>
      <c r="E180" s="294"/>
      <c r="F180" s="295">
        <v>180</v>
      </c>
      <c r="G180" s="294"/>
      <c r="H180" s="181" t="s">
        <v>275</v>
      </c>
      <c r="I180" s="293" t="s">
        <v>699</v>
      </c>
      <c r="J180" s="294"/>
    </row>
    <row r="181" spans="2:10" ht="15" customHeight="1" x14ac:dyDescent="0.25">
      <c r="B181" s="293">
        <v>25</v>
      </c>
      <c r="C181" s="294"/>
      <c r="D181" s="293" t="s">
        <v>826</v>
      </c>
      <c r="E181" s="294"/>
      <c r="F181" s="295">
        <v>180</v>
      </c>
      <c r="G181" s="294"/>
      <c r="H181" s="181" t="s">
        <v>567</v>
      </c>
      <c r="I181" s="293" t="s">
        <v>736</v>
      </c>
      <c r="J181" s="294"/>
    </row>
    <row r="182" spans="2:10" ht="15" customHeight="1" x14ac:dyDescent="0.25">
      <c r="B182" s="293">
        <v>26</v>
      </c>
      <c r="C182" s="294"/>
      <c r="D182" s="293" t="s">
        <v>826</v>
      </c>
      <c r="E182" s="294"/>
      <c r="F182" s="295">
        <v>180</v>
      </c>
      <c r="G182" s="294"/>
      <c r="H182" s="181" t="s">
        <v>567</v>
      </c>
      <c r="I182" s="293" t="s">
        <v>737</v>
      </c>
      <c r="J182" s="294"/>
    </row>
    <row r="183" spans="2:10" ht="15" customHeight="1" x14ac:dyDescent="0.25">
      <c r="B183" s="293">
        <v>27</v>
      </c>
      <c r="C183" s="294"/>
      <c r="D183" s="293" t="s">
        <v>828</v>
      </c>
      <c r="E183" s="294"/>
      <c r="F183" s="295">
        <v>180</v>
      </c>
      <c r="G183" s="294"/>
      <c r="H183" s="181" t="s">
        <v>567</v>
      </c>
      <c r="I183" s="293" t="s">
        <v>739</v>
      </c>
      <c r="J183" s="294"/>
    </row>
    <row r="184" spans="2:10" ht="15" customHeight="1" x14ac:dyDescent="0.25">
      <c r="B184" s="293">
        <v>28</v>
      </c>
      <c r="C184" s="294"/>
      <c r="D184" s="293" t="s">
        <v>826</v>
      </c>
      <c r="E184" s="294"/>
      <c r="F184" s="295">
        <v>180</v>
      </c>
      <c r="G184" s="294"/>
      <c r="H184" s="181" t="s">
        <v>567</v>
      </c>
      <c r="I184" s="293" t="s">
        <v>700</v>
      </c>
      <c r="J184" s="294"/>
    </row>
    <row r="185" spans="2:10" ht="15" customHeight="1" x14ac:dyDescent="0.25">
      <c r="B185" s="293">
        <v>29</v>
      </c>
      <c r="C185" s="294"/>
      <c r="D185" s="293" t="s">
        <v>829</v>
      </c>
      <c r="E185" s="294"/>
      <c r="F185" s="295">
        <v>52.78</v>
      </c>
      <c r="G185" s="294"/>
      <c r="H185" s="181" t="s">
        <v>259</v>
      </c>
      <c r="I185" s="293" t="s">
        <v>716</v>
      </c>
      <c r="J185" s="294"/>
    </row>
    <row r="186" spans="2:10" ht="15" customHeight="1" x14ac:dyDescent="0.25">
      <c r="B186" s="293">
        <v>30</v>
      </c>
      <c r="C186" s="294"/>
      <c r="D186" s="293" t="s">
        <v>440</v>
      </c>
      <c r="E186" s="294"/>
      <c r="F186" s="295">
        <v>907.94</v>
      </c>
      <c r="G186" s="294"/>
      <c r="H186" s="181" t="s">
        <v>259</v>
      </c>
      <c r="I186" s="293" t="s">
        <v>716</v>
      </c>
      <c r="J186" s="294"/>
    </row>
    <row r="187" spans="2:10" ht="15" customHeight="1" x14ac:dyDescent="0.25">
      <c r="B187" s="293">
        <v>31</v>
      </c>
      <c r="C187" s="294"/>
      <c r="D187" s="293" t="s">
        <v>830</v>
      </c>
      <c r="E187" s="294"/>
      <c r="F187" s="295">
        <v>153.85</v>
      </c>
      <c r="G187" s="294"/>
      <c r="H187" s="181" t="s">
        <v>259</v>
      </c>
      <c r="I187" s="293" t="s">
        <v>716</v>
      </c>
      <c r="J187" s="294"/>
    </row>
    <row r="188" spans="2:10" ht="15" customHeight="1" x14ac:dyDescent="0.25">
      <c r="B188" s="293">
        <v>32</v>
      </c>
      <c r="C188" s="294"/>
      <c r="D188" s="293" t="s">
        <v>463</v>
      </c>
      <c r="E188" s="294"/>
      <c r="F188" s="295">
        <v>483.76</v>
      </c>
      <c r="G188" s="294"/>
      <c r="H188" s="181" t="s">
        <v>570</v>
      </c>
      <c r="I188" s="293" t="s">
        <v>694</v>
      </c>
      <c r="J188" s="294"/>
    </row>
    <row r="189" spans="2:10" ht="15" customHeight="1" x14ac:dyDescent="0.25">
      <c r="B189" s="293">
        <v>33</v>
      </c>
      <c r="C189" s="294"/>
      <c r="D189" s="293" t="s">
        <v>831</v>
      </c>
      <c r="E189" s="294"/>
      <c r="F189" s="295">
        <v>195</v>
      </c>
      <c r="G189" s="294"/>
      <c r="H189" s="181" t="s">
        <v>624</v>
      </c>
      <c r="I189" s="293" t="s">
        <v>726</v>
      </c>
      <c r="J189" s="294"/>
    </row>
    <row r="190" spans="2:10" ht="15" customHeight="1" x14ac:dyDescent="0.25">
      <c r="B190" s="293">
        <v>34</v>
      </c>
      <c r="C190" s="294"/>
      <c r="D190" s="293" t="s">
        <v>826</v>
      </c>
      <c r="E190" s="294"/>
      <c r="F190" s="295">
        <v>180</v>
      </c>
      <c r="G190" s="294"/>
      <c r="H190" s="181" t="s">
        <v>279</v>
      </c>
      <c r="I190" s="293" t="s">
        <v>747</v>
      </c>
      <c r="J190" s="294"/>
    </row>
    <row r="191" spans="2:10" ht="15" customHeight="1" x14ac:dyDescent="0.25">
      <c r="B191" s="293">
        <v>35</v>
      </c>
      <c r="C191" s="294"/>
      <c r="D191" s="293" t="s">
        <v>832</v>
      </c>
      <c r="E191" s="294"/>
      <c r="F191" s="295">
        <v>91</v>
      </c>
      <c r="G191" s="294"/>
      <c r="H191" s="181" t="s">
        <v>311</v>
      </c>
      <c r="I191" s="293" t="s">
        <v>760</v>
      </c>
      <c r="J191" s="294"/>
    </row>
    <row r="192" spans="2:10" ht="15" customHeight="1" x14ac:dyDescent="0.25">
      <c r="B192" s="293">
        <v>36</v>
      </c>
      <c r="C192" s="294"/>
      <c r="D192" s="293" t="s">
        <v>826</v>
      </c>
      <c r="E192" s="294"/>
      <c r="F192" s="295">
        <v>180.6</v>
      </c>
      <c r="G192" s="294"/>
      <c r="H192" s="181" t="s">
        <v>351</v>
      </c>
      <c r="I192" s="293" t="s">
        <v>716</v>
      </c>
      <c r="J192" s="294"/>
    </row>
    <row r="193" spans="2:10" ht="15" customHeight="1" x14ac:dyDescent="0.25">
      <c r="B193" s="293">
        <v>37</v>
      </c>
      <c r="C193" s="294"/>
      <c r="D193" s="293" t="s">
        <v>833</v>
      </c>
      <c r="E193" s="294"/>
      <c r="F193" s="295">
        <v>149.32</v>
      </c>
      <c r="G193" s="294"/>
      <c r="H193" s="181" t="s">
        <v>351</v>
      </c>
      <c r="I193" s="293" t="s">
        <v>768</v>
      </c>
      <c r="J193" s="294"/>
    </row>
    <row r="194" spans="2:10" ht="15" customHeight="1" x14ac:dyDescent="0.25">
      <c r="B194" s="293">
        <v>38</v>
      </c>
      <c r="C194" s="294"/>
      <c r="D194" s="293" t="s">
        <v>834</v>
      </c>
      <c r="E194" s="294"/>
      <c r="F194" s="295">
        <v>106.08</v>
      </c>
      <c r="G194" s="294"/>
      <c r="H194" s="181" t="s">
        <v>345</v>
      </c>
      <c r="I194" s="293" t="s">
        <v>795</v>
      </c>
      <c r="J194" s="294"/>
    </row>
    <row r="195" spans="2:10" ht="15" customHeight="1" x14ac:dyDescent="0.25">
      <c r="B195" s="293">
        <v>39</v>
      </c>
      <c r="C195" s="294"/>
      <c r="D195" s="293" t="s">
        <v>835</v>
      </c>
      <c r="E195" s="294"/>
      <c r="F195" s="295">
        <v>21.07</v>
      </c>
      <c r="G195" s="294"/>
      <c r="H195" s="181" t="s">
        <v>345</v>
      </c>
      <c r="I195" s="293" t="s">
        <v>770</v>
      </c>
      <c r="J195" s="294"/>
    </row>
    <row r="196" spans="2:10" ht="15" customHeight="1" x14ac:dyDescent="0.25">
      <c r="B196" s="293">
        <v>40</v>
      </c>
      <c r="C196" s="294"/>
      <c r="D196" s="293" t="s">
        <v>836</v>
      </c>
      <c r="E196" s="294"/>
      <c r="F196" s="295">
        <v>106.08</v>
      </c>
      <c r="G196" s="294"/>
      <c r="H196" s="181" t="s">
        <v>356</v>
      </c>
      <c r="I196" s="293" t="s">
        <v>796</v>
      </c>
      <c r="J196" s="294"/>
    </row>
    <row r="197" spans="2:10" ht="15" customHeight="1" x14ac:dyDescent="0.25">
      <c r="B197" s="293">
        <v>41</v>
      </c>
      <c r="C197" s="294"/>
      <c r="D197" s="293" t="s">
        <v>837</v>
      </c>
      <c r="E197" s="294"/>
      <c r="F197" s="295">
        <v>151.9</v>
      </c>
      <c r="G197" s="294"/>
      <c r="H197" s="181" t="s">
        <v>359</v>
      </c>
      <c r="I197" s="293" t="s">
        <v>772</v>
      </c>
      <c r="J197" s="294"/>
    </row>
    <row r="198" spans="2:10" ht="15" customHeight="1" x14ac:dyDescent="0.25">
      <c r="B198" s="293">
        <v>42</v>
      </c>
      <c r="C198" s="294"/>
      <c r="D198" s="293" t="s">
        <v>838</v>
      </c>
      <c r="E198" s="294"/>
      <c r="F198" s="295">
        <v>229.39</v>
      </c>
      <c r="G198" s="294"/>
      <c r="H198" s="181" t="s">
        <v>371</v>
      </c>
      <c r="I198" s="293" t="s">
        <v>699</v>
      </c>
      <c r="J198" s="294"/>
    </row>
    <row r="199" spans="2:10" ht="15" customHeight="1" x14ac:dyDescent="0.25">
      <c r="B199" s="293">
        <v>43</v>
      </c>
      <c r="C199" s="294"/>
      <c r="D199" s="293" t="s">
        <v>839</v>
      </c>
      <c r="E199" s="294"/>
      <c r="F199" s="295">
        <v>279.72000000000003</v>
      </c>
      <c r="G199" s="294"/>
      <c r="H199" s="181" t="s">
        <v>371</v>
      </c>
      <c r="I199" s="293" t="s">
        <v>777</v>
      </c>
      <c r="J199" s="294"/>
    </row>
    <row r="200" spans="2:10" ht="15" customHeight="1" x14ac:dyDescent="0.25">
      <c r="B200" s="293">
        <v>44</v>
      </c>
      <c r="C200" s="294"/>
      <c r="D200" s="293" t="s">
        <v>839</v>
      </c>
      <c r="E200" s="294"/>
      <c r="F200" s="295">
        <v>279.72000000000003</v>
      </c>
      <c r="G200" s="294"/>
      <c r="H200" s="181" t="s">
        <v>371</v>
      </c>
      <c r="I200" s="293" t="s">
        <v>778</v>
      </c>
      <c r="J200" s="294"/>
    </row>
    <row r="201" spans="2:10" ht="15" customHeight="1" x14ac:dyDescent="0.25">
      <c r="B201" s="293">
        <v>45</v>
      </c>
      <c r="C201" s="294"/>
      <c r="D201" s="293" t="s">
        <v>476</v>
      </c>
      <c r="E201" s="294"/>
      <c r="F201" s="295">
        <v>202.92</v>
      </c>
      <c r="G201" s="294"/>
      <c r="H201" s="181" t="s">
        <v>371</v>
      </c>
      <c r="I201" s="293" t="s">
        <v>779</v>
      </c>
      <c r="J201" s="294"/>
    </row>
    <row r="202" spans="2:10" ht="15" customHeight="1" x14ac:dyDescent="0.25">
      <c r="B202" s="293">
        <v>46</v>
      </c>
      <c r="C202" s="294"/>
      <c r="D202" s="293" t="s">
        <v>838</v>
      </c>
      <c r="E202" s="294"/>
      <c r="F202" s="295">
        <v>229.39</v>
      </c>
      <c r="G202" s="294"/>
      <c r="H202" s="181" t="s">
        <v>379</v>
      </c>
      <c r="I202" s="293" t="s">
        <v>727</v>
      </c>
      <c r="J202" s="294"/>
    </row>
    <row r="203" spans="2:10" ht="15" customHeight="1" x14ac:dyDescent="0.25">
      <c r="B203" s="293">
        <v>47</v>
      </c>
      <c r="C203" s="294"/>
      <c r="D203" s="293" t="s">
        <v>840</v>
      </c>
      <c r="E203" s="294"/>
      <c r="F203" s="295">
        <v>210</v>
      </c>
      <c r="G203" s="294"/>
      <c r="H203" s="181" t="s">
        <v>562</v>
      </c>
      <c r="I203" s="293" t="s">
        <v>739</v>
      </c>
      <c r="J203" s="294"/>
    </row>
    <row r="204" spans="2:10" ht="15" customHeight="1" x14ac:dyDescent="0.25">
      <c r="B204" s="293">
        <v>48</v>
      </c>
      <c r="C204" s="294"/>
      <c r="D204" s="293" t="s">
        <v>841</v>
      </c>
      <c r="E204" s="294"/>
      <c r="F204" s="295">
        <v>202.92</v>
      </c>
      <c r="G204" s="294"/>
      <c r="H204" s="181" t="s">
        <v>393</v>
      </c>
      <c r="I204" s="293" t="s">
        <v>724</v>
      </c>
      <c r="J204" s="294"/>
    </row>
    <row r="205" spans="2:10" ht="15" customHeight="1" x14ac:dyDescent="0.25">
      <c r="B205" s="293">
        <v>49</v>
      </c>
      <c r="C205" s="294"/>
      <c r="D205" s="293" t="s">
        <v>842</v>
      </c>
      <c r="E205" s="294"/>
      <c r="F205" s="295">
        <v>229.39</v>
      </c>
      <c r="G205" s="294"/>
      <c r="H205" s="181" t="s">
        <v>393</v>
      </c>
      <c r="I205" s="293" t="s">
        <v>787</v>
      </c>
      <c r="J205" s="294"/>
    </row>
    <row r="206" spans="2:10" ht="15" customHeight="1" x14ac:dyDescent="0.25">
      <c r="B206" s="293">
        <v>50</v>
      </c>
      <c r="C206" s="294"/>
      <c r="D206" s="293" t="s">
        <v>480</v>
      </c>
      <c r="E206" s="294"/>
      <c r="F206" s="295">
        <v>56.5</v>
      </c>
      <c r="G206" s="294"/>
      <c r="H206" s="181" t="s">
        <v>388</v>
      </c>
      <c r="I206" s="293" t="s">
        <v>744</v>
      </c>
      <c r="J206" s="294"/>
    </row>
    <row r="207" spans="2:10" ht="15" customHeight="1" x14ac:dyDescent="0.25">
      <c r="B207" s="293">
        <v>51</v>
      </c>
      <c r="C207" s="294"/>
      <c r="D207" s="293" t="s">
        <v>832</v>
      </c>
      <c r="E207" s="294"/>
      <c r="F207" s="295">
        <v>91</v>
      </c>
      <c r="G207" s="294"/>
      <c r="H207" s="181" t="s">
        <v>393</v>
      </c>
      <c r="I207" s="293" t="s">
        <v>726</v>
      </c>
      <c r="J207" s="294"/>
    </row>
    <row r="208" spans="2:10" ht="15" customHeight="1" x14ac:dyDescent="0.25">
      <c r="B208" s="293">
        <v>52</v>
      </c>
      <c r="C208" s="294"/>
      <c r="D208" s="293" t="s">
        <v>843</v>
      </c>
      <c r="E208" s="294"/>
      <c r="F208" s="295">
        <v>91</v>
      </c>
      <c r="G208" s="294"/>
      <c r="H208" s="181" t="s">
        <v>393</v>
      </c>
      <c r="I208" s="293" t="s">
        <v>751</v>
      </c>
      <c r="J208" s="294"/>
    </row>
    <row r="209" spans="2:10" ht="15" customHeight="1" x14ac:dyDescent="0.25">
      <c r="B209" s="293">
        <v>53</v>
      </c>
      <c r="C209" s="294"/>
      <c r="D209" s="293" t="s">
        <v>844</v>
      </c>
      <c r="E209" s="294"/>
      <c r="F209" s="295">
        <v>140</v>
      </c>
      <c r="G209" s="294"/>
      <c r="H209" s="181" t="s">
        <v>174</v>
      </c>
      <c r="I209" s="293" t="s">
        <v>724</v>
      </c>
      <c r="J209" s="294"/>
    </row>
    <row r="210" spans="2:10" ht="15" customHeight="1" x14ac:dyDescent="0.25">
      <c r="B210" s="293">
        <v>54</v>
      </c>
      <c r="C210" s="294"/>
      <c r="D210" s="293" t="s">
        <v>845</v>
      </c>
      <c r="E210" s="294"/>
      <c r="F210" s="295">
        <v>302.85000000000002</v>
      </c>
      <c r="G210" s="294"/>
      <c r="H210" s="181" t="s">
        <v>401</v>
      </c>
      <c r="I210" s="293" t="s">
        <v>711</v>
      </c>
      <c r="J210" s="294"/>
    </row>
    <row r="211" spans="2:10" ht="15" customHeight="1" x14ac:dyDescent="0.25">
      <c r="B211" s="293">
        <v>55</v>
      </c>
      <c r="C211" s="294"/>
      <c r="D211" s="293" t="s">
        <v>846</v>
      </c>
      <c r="E211" s="294"/>
      <c r="F211" s="295">
        <v>266.39999999999998</v>
      </c>
      <c r="G211" s="294"/>
      <c r="H211" s="181" t="s">
        <v>401</v>
      </c>
      <c r="I211" s="293" t="s">
        <v>795</v>
      </c>
      <c r="J211" s="294"/>
    </row>
    <row r="212" spans="2:10" ht="15" customHeight="1" x14ac:dyDescent="0.25">
      <c r="B212" s="293">
        <v>56</v>
      </c>
      <c r="C212" s="294"/>
      <c r="D212" s="293" t="s">
        <v>846</v>
      </c>
      <c r="E212" s="294"/>
      <c r="F212" s="295">
        <v>266.39999999999998</v>
      </c>
      <c r="G212" s="294"/>
      <c r="H212" s="181" t="s">
        <v>401</v>
      </c>
      <c r="I212" s="293" t="s">
        <v>796</v>
      </c>
      <c r="J212" s="294"/>
    </row>
    <row r="213" spans="2:10" ht="15" customHeight="1" x14ac:dyDescent="0.25">
      <c r="B213" s="293">
        <v>57</v>
      </c>
      <c r="C213" s="294"/>
      <c r="D213" s="293" t="s">
        <v>846</v>
      </c>
      <c r="E213" s="294"/>
      <c r="F213" s="295">
        <v>372.48</v>
      </c>
      <c r="G213" s="294"/>
      <c r="H213" s="181" t="s">
        <v>401</v>
      </c>
      <c r="I213" s="293" t="s">
        <v>727</v>
      </c>
      <c r="J213" s="294"/>
    </row>
    <row r="214" spans="2:10" ht="15" customHeight="1" x14ac:dyDescent="0.25">
      <c r="B214" s="293">
        <v>58</v>
      </c>
      <c r="C214" s="294"/>
      <c r="D214" s="293" t="s">
        <v>847</v>
      </c>
      <c r="E214" s="294"/>
      <c r="F214" s="295">
        <v>920.48</v>
      </c>
      <c r="G214" s="294"/>
      <c r="H214" s="181" t="s">
        <v>397</v>
      </c>
      <c r="I214" s="293" t="s">
        <v>694</v>
      </c>
      <c r="J214" s="294"/>
    </row>
    <row r="215" spans="2:10" ht="15" customHeight="1" x14ac:dyDescent="0.25">
      <c r="B215" s="293">
        <v>59</v>
      </c>
      <c r="C215" s="294"/>
      <c r="D215" s="293" t="s">
        <v>839</v>
      </c>
      <c r="E215" s="294"/>
      <c r="F215" s="295">
        <v>279.72000000000003</v>
      </c>
      <c r="G215" s="294"/>
      <c r="H215" s="181" t="s">
        <v>585</v>
      </c>
      <c r="I215" s="293" t="s">
        <v>735</v>
      </c>
      <c r="J215" s="294"/>
    </row>
    <row r="216" spans="2:10" ht="15" customHeight="1" x14ac:dyDescent="0.25">
      <c r="B216" s="293">
        <v>60</v>
      </c>
      <c r="C216" s="294"/>
      <c r="D216" s="293" t="s">
        <v>494</v>
      </c>
      <c r="E216" s="294"/>
      <c r="F216" s="295">
        <v>11.75</v>
      </c>
      <c r="G216" s="294"/>
      <c r="H216" s="181" t="s">
        <v>642</v>
      </c>
      <c r="I216" s="293" t="s">
        <v>694</v>
      </c>
      <c r="J216" s="294"/>
    </row>
    <row r="217" spans="2:10" ht="15" customHeight="1" x14ac:dyDescent="0.25">
      <c r="B217" s="293">
        <v>61</v>
      </c>
      <c r="C217" s="294"/>
      <c r="D217" s="293" t="s">
        <v>848</v>
      </c>
      <c r="E217" s="294"/>
      <c r="F217" s="295">
        <v>76</v>
      </c>
      <c r="G217" s="294"/>
      <c r="H217" s="181" t="s">
        <v>849</v>
      </c>
      <c r="I217" s="293" t="s">
        <v>716</v>
      </c>
      <c r="J217" s="294"/>
    </row>
    <row r="218" spans="2:10" ht="15" customHeight="1" x14ac:dyDescent="0.25">
      <c r="B218" s="293">
        <v>62</v>
      </c>
      <c r="C218" s="294"/>
      <c r="D218" s="293" t="s">
        <v>501</v>
      </c>
      <c r="E218" s="294"/>
      <c r="F218" s="295">
        <v>200.6</v>
      </c>
      <c r="G218" s="294"/>
      <c r="H218" s="181" t="s">
        <v>263</v>
      </c>
      <c r="I218" s="293" t="s">
        <v>814</v>
      </c>
      <c r="J218" s="294"/>
    </row>
    <row r="219" spans="2:10" ht="15" customHeight="1" x14ac:dyDescent="0.25">
      <c r="B219" s="293">
        <v>63</v>
      </c>
      <c r="C219" s="294"/>
      <c r="D219" s="293" t="s">
        <v>501</v>
      </c>
      <c r="E219" s="294"/>
      <c r="F219" s="295">
        <v>200.6</v>
      </c>
      <c r="G219" s="294"/>
      <c r="H219" s="181" t="s">
        <v>263</v>
      </c>
      <c r="I219" s="293" t="s">
        <v>815</v>
      </c>
      <c r="J219" s="294"/>
    </row>
    <row r="220" spans="2:10" ht="15" customHeight="1" x14ac:dyDescent="0.25">
      <c r="B220" s="293">
        <v>64</v>
      </c>
      <c r="C220" s="294"/>
      <c r="D220" s="293" t="s">
        <v>501</v>
      </c>
      <c r="E220" s="294"/>
      <c r="F220" s="295">
        <v>200.6</v>
      </c>
      <c r="G220" s="294"/>
      <c r="H220" s="181" t="s">
        <v>263</v>
      </c>
      <c r="I220" s="293" t="s">
        <v>748</v>
      </c>
      <c r="J220" s="294"/>
    </row>
    <row r="221" spans="2:10" ht="15" customHeight="1" x14ac:dyDescent="0.25">
      <c r="B221" s="293">
        <v>65</v>
      </c>
      <c r="C221" s="294"/>
      <c r="D221" s="293" t="s">
        <v>850</v>
      </c>
      <c r="E221" s="294"/>
      <c r="F221" s="295">
        <v>100.3</v>
      </c>
      <c r="G221" s="294"/>
      <c r="H221" s="181" t="s">
        <v>548</v>
      </c>
      <c r="I221" s="293" t="s">
        <v>748</v>
      </c>
      <c r="J221" s="294"/>
    </row>
    <row r="222" spans="2:10" ht="15" customHeight="1" x14ac:dyDescent="0.25">
      <c r="B222" s="293">
        <v>66</v>
      </c>
      <c r="C222" s="294"/>
      <c r="D222" s="293" t="s">
        <v>850</v>
      </c>
      <c r="E222" s="294"/>
      <c r="F222" s="295">
        <v>100.3</v>
      </c>
      <c r="G222" s="294"/>
      <c r="H222" s="181" t="s">
        <v>548</v>
      </c>
      <c r="I222" s="293" t="s">
        <v>814</v>
      </c>
      <c r="J222" s="294"/>
    </row>
    <row r="223" spans="2:10" ht="15" customHeight="1" x14ac:dyDescent="0.25">
      <c r="B223" s="293">
        <v>67</v>
      </c>
      <c r="C223" s="294"/>
      <c r="D223" s="293" t="s">
        <v>850</v>
      </c>
      <c r="E223" s="294"/>
      <c r="F223" s="295">
        <v>100.3</v>
      </c>
      <c r="G223" s="294"/>
      <c r="H223" s="181" t="s">
        <v>548</v>
      </c>
      <c r="I223" s="293" t="s">
        <v>815</v>
      </c>
      <c r="J223" s="294"/>
    </row>
    <row r="224" spans="2:10" ht="15" customHeight="1" x14ac:dyDescent="0.25">
      <c r="B224" s="293">
        <v>68</v>
      </c>
      <c r="C224" s="294"/>
      <c r="D224" s="293" t="s">
        <v>851</v>
      </c>
      <c r="E224" s="294"/>
      <c r="F224" s="295">
        <v>655.5</v>
      </c>
      <c r="G224" s="294"/>
      <c r="H224" s="181" t="s">
        <v>397</v>
      </c>
      <c r="I224" s="293" t="s">
        <v>694</v>
      </c>
      <c r="J224" s="294"/>
    </row>
    <row r="225" spans="2:10" x14ac:dyDescent="0.25">
      <c r="B225" s="296"/>
      <c r="C225" s="294"/>
      <c r="D225" s="296"/>
      <c r="E225" s="294"/>
      <c r="F225" s="297">
        <v>15470.399999999994</v>
      </c>
      <c r="G225" s="294"/>
      <c r="H225" s="180"/>
      <c r="I225" s="296"/>
      <c r="J225" s="294"/>
    </row>
    <row r="226" spans="2:10" ht="45.6" customHeight="1" x14ac:dyDescent="0.25">
      <c r="B226" s="298" t="s">
        <v>510</v>
      </c>
      <c r="C226" s="299"/>
      <c r="D226" s="299"/>
      <c r="E226" s="299"/>
      <c r="F226" s="299"/>
      <c r="G226" s="299"/>
      <c r="H226" s="299"/>
      <c r="I226" s="299"/>
      <c r="J226" s="299"/>
    </row>
    <row r="227" spans="2:10" ht="15" customHeight="1" x14ac:dyDescent="0.25">
      <c r="B227" s="296" t="s">
        <v>163</v>
      </c>
      <c r="C227" s="294"/>
      <c r="D227" s="296" t="s">
        <v>164</v>
      </c>
      <c r="E227" s="294"/>
      <c r="F227" s="296" t="s">
        <v>165</v>
      </c>
      <c r="G227" s="294"/>
      <c r="H227" s="180" t="s">
        <v>166</v>
      </c>
      <c r="I227" s="296" t="s">
        <v>167</v>
      </c>
      <c r="J227" s="294"/>
    </row>
    <row r="228" spans="2:10" ht="15" customHeight="1" x14ac:dyDescent="0.25">
      <c r="B228" s="293">
        <v>1</v>
      </c>
      <c r="C228" s="294"/>
      <c r="D228" s="293" t="s">
        <v>852</v>
      </c>
      <c r="E228" s="294"/>
      <c r="F228" s="295">
        <v>20</v>
      </c>
      <c r="G228" s="294"/>
      <c r="H228" s="181" t="s">
        <v>183</v>
      </c>
      <c r="I228" s="293" t="s">
        <v>686</v>
      </c>
      <c r="J228" s="294"/>
    </row>
    <row r="229" spans="2:10" ht="15" customHeight="1" x14ac:dyDescent="0.25">
      <c r="B229" s="293">
        <v>2</v>
      </c>
      <c r="C229" s="294"/>
      <c r="D229" s="293" t="s">
        <v>853</v>
      </c>
      <c r="E229" s="294"/>
      <c r="F229" s="295">
        <v>10</v>
      </c>
      <c r="G229" s="294"/>
      <c r="H229" s="181" t="s">
        <v>183</v>
      </c>
      <c r="I229" s="293" t="s">
        <v>688</v>
      </c>
      <c r="J229" s="294"/>
    </row>
    <row r="230" spans="2:10" ht="15" customHeight="1" x14ac:dyDescent="0.25">
      <c r="B230" s="293">
        <v>3</v>
      </c>
      <c r="C230" s="294"/>
      <c r="D230" s="293" t="s">
        <v>854</v>
      </c>
      <c r="E230" s="294"/>
      <c r="F230" s="295">
        <v>22.4</v>
      </c>
      <c r="G230" s="294"/>
      <c r="H230" s="181" t="s">
        <v>209</v>
      </c>
      <c r="I230" s="293" t="s">
        <v>694</v>
      </c>
      <c r="J230" s="294"/>
    </row>
    <row r="231" spans="2:10" ht="15" customHeight="1" x14ac:dyDescent="0.25">
      <c r="B231" s="293">
        <v>4</v>
      </c>
      <c r="C231" s="294"/>
      <c r="D231" s="293" t="s">
        <v>855</v>
      </c>
      <c r="E231" s="294"/>
      <c r="F231" s="295">
        <v>125.1</v>
      </c>
      <c r="G231" s="294"/>
      <c r="H231" s="181" t="s">
        <v>183</v>
      </c>
      <c r="I231" s="293" t="s">
        <v>700</v>
      </c>
      <c r="J231" s="294"/>
    </row>
    <row r="232" spans="2:10" ht="15" customHeight="1" x14ac:dyDescent="0.25">
      <c r="B232" s="293">
        <v>5</v>
      </c>
      <c r="C232" s="294"/>
      <c r="D232" s="293" t="s">
        <v>856</v>
      </c>
      <c r="E232" s="294"/>
      <c r="F232" s="295">
        <v>20</v>
      </c>
      <c r="G232" s="294"/>
      <c r="H232" s="181" t="s">
        <v>219</v>
      </c>
      <c r="I232" s="293" t="s">
        <v>702</v>
      </c>
      <c r="J232" s="294"/>
    </row>
    <row r="233" spans="2:10" ht="15" customHeight="1" x14ac:dyDescent="0.25">
      <c r="B233" s="293">
        <v>6</v>
      </c>
      <c r="C233" s="294"/>
      <c r="D233" s="293" t="s">
        <v>857</v>
      </c>
      <c r="E233" s="294"/>
      <c r="F233" s="295">
        <v>10</v>
      </c>
      <c r="G233" s="294"/>
      <c r="H233" s="181" t="s">
        <v>237</v>
      </c>
      <c r="I233" s="293" t="s">
        <v>686</v>
      </c>
      <c r="J233" s="294"/>
    </row>
    <row r="234" spans="2:10" ht="15" customHeight="1" x14ac:dyDescent="0.25">
      <c r="B234" s="293">
        <v>7</v>
      </c>
      <c r="C234" s="294"/>
      <c r="D234" s="293" t="s">
        <v>858</v>
      </c>
      <c r="E234" s="294"/>
      <c r="F234" s="295">
        <v>3.28</v>
      </c>
      <c r="G234" s="294"/>
      <c r="H234" s="181" t="s">
        <v>243</v>
      </c>
      <c r="I234" s="293" t="s">
        <v>690</v>
      </c>
      <c r="J234" s="294"/>
    </row>
    <row r="235" spans="2:10" ht="15" customHeight="1" x14ac:dyDescent="0.25">
      <c r="B235" s="293">
        <v>8</v>
      </c>
      <c r="C235" s="294"/>
      <c r="D235" s="293" t="s">
        <v>859</v>
      </c>
      <c r="E235" s="294"/>
      <c r="F235" s="295">
        <v>61.49</v>
      </c>
      <c r="G235" s="294"/>
      <c r="H235" s="181" t="s">
        <v>237</v>
      </c>
      <c r="I235" s="293" t="s">
        <v>706</v>
      </c>
      <c r="J235" s="294"/>
    </row>
    <row r="236" spans="2:10" ht="15" customHeight="1" x14ac:dyDescent="0.25">
      <c r="B236" s="293">
        <v>9</v>
      </c>
      <c r="C236" s="294"/>
      <c r="D236" s="293" t="s">
        <v>860</v>
      </c>
      <c r="E236" s="294"/>
      <c r="F236" s="295">
        <v>3.93</v>
      </c>
      <c r="G236" s="294"/>
      <c r="H236" s="181" t="s">
        <v>253</v>
      </c>
      <c r="I236" s="293" t="s">
        <v>702</v>
      </c>
      <c r="J236" s="294"/>
    </row>
    <row r="237" spans="2:10" ht="15" customHeight="1" x14ac:dyDescent="0.25">
      <c r="B237" s="293">
        <v>10</v>
      </c>
      <c r="C237" s="294"/>
      <c r="D237" s="293" t="s">
        <v>861</v>
      </c>
      <c r="E237" s="294"/>
      <c r="F237" s="295">
        <v>200</v>
      </c>
      <c r="G237" s="294"/>
      <c r="H237" s="181" t="s">
        <v>243</v>
      </c>
      <c r="I237" s="293" t="s">
        <v>709</v>
      </c>
      <c r="J237" s="294"/>
    </row>
    <row r="238" spans="2:10" ht="15" customHeight="1" x14ac:dyDescent="0.25">
      <c r="B238" s="293">
        <v>11</v>
      </c>
      <c r="C238" s="294"/>
      <c r="D238" s="293" t="s">
        <v>862</v>
      </c>
      <c r="E238" s="294"/>
      <c r="F238" s="295">
        <v>183</v>
      </c>
      <c r="G238" s="294"/>
      <c r="H238" s="181" t="s">
        <v>243</v>
      </c>
      <c r="I238" s="293" t="s">
        <v>711</v>
      </c>
      <c r="J238" s="294"/>
    </row>
    <row r="239" spans="2:10" ht="15" customHeight="1" x14ac:dyDescent="0.25">
      <c r="B239" s="293">
        <v>12</v>
      </c>
      <c r="C239" s="294"/>
      <c r="D239" s="293" t="s">
        <v>863</v>
      </c>
      <c r="E239" s="294"/>
      <c r="F239" s="295">
        <v>25</v>
      </c>
      <c r="G239" s="294"/>
      <c r="H239" s="181" t="s">
        <v>253</v>
      </c>
      <c r="I239" s="293" t="s">
        <v>714</v>
      </c>
      <c r="J239" s="294"/>
    </row>
    <row r="240" spans="2:10" ht="15" customHeight="1" x14ac:dyDescent="0.25">
      <c r="B240" s="293">
        <v>13</v>
      </c>
      <c r="C240" s="294"/>
      <c r="D240" s="293" t="s">
        <v>864</v>
      </c>
      <c r="E240" s="294"/>
      <c r="F240" s="295">
        <v>70</v>
      </c>
      <c r="G240" s="294"/>
      <c r="H240" s="181" t="s">
        <v>186</v>
      </c>
      <c r="I240" s="293" t="s">
        <v>717</v>
      </c>
      <c r="J240" s="294"/>
    </row>
    <row r="241" spans="2:10" ht="15" customHeight="1" x14ac:dyDescent="0.25">
      <c r="B241" s="293">
        <v>14</v>
      </c>
      <c r="C241" s="294"/>
      <c r="D241" s="293" t="s">
        <v>865</v>
      </c>
      <c r="E241" s="294"/>
      <c r="F241" s="295">
        <v>1.98</v>
      </c>
      <c r="G241" s="294"/>
      <c r="H241" s="181" t="s">
        <v>624</v>
      </c>
      <c r="I241" s="293" t="s">
        <v>690</v>
      </c>
      <c r="J241" s="294"/>
    </row>
    <row r="242" spans="2:10" ht="15" customHeight="1" x14ac:dyDescent="0.25">
      <c r="B242" s="293">
        <v>15</v>
      </c>
      <c r="C242" s="294"/>
      <c r="D242" s="293" t="s">
        <v>866</v>
      </c>
      <c r="E242" s="294"/>
      <c r="F242" s="295">
        <v>5.2</v>
      </c>
      <c r="G242" s="294"/>
      <c r="H242" s="181" t="s">
        <v>570</v>
      </c>
      <c r="I242" s="293" t="s">
        <v>726</v>
      </c>
      <c r="J242" s="294"/>
    </row>
    <row r="243" spans="2:10" ht="15" customHeight="1" x14ac:dyDescent="0.25">
      <c r="B243" s="293">
        <v>16</v>
      </c>
      <c r="C243" s="294"/>
      <c r="D243" s="293" t="s">
        <v>867</v>
      </c>
      <c r="E243" s="294"/>
      <c r="F243" s="295">
        <v>20</v>
      </c>
      <c r="G243" s="294"/>
      <c r="H243" s="181" t="s">
        <v>624</v>
      </c>
      <c r="I243" s="293" t="s">
        <v>688</v>
      </c>
      <c r="J243" s="294"/>
    </row>
    <row r="244" spans="2:10" ht="15" customHeight="1" x14ac:dyDescent="0.25">
      <c r="B244" s="293">
        <v>17</v>
      </c>
      <c r="C244" s="294"/>
      <c r="D244" s="293" t="s">
        <v>868</v>
      </c>
      <c r="E244" s="294"/>
      <c r="F244" s="295">
        <v>10</v>
      </c>
      <c r="G244" s="294"/>
      <c r="H244" s="181" t="s">
        <v>624</v>
      </c>
      <c r="I244" s="293" t="s">
        <v>726</v>
      </c>
      <c r="J244" s="294"/>
    </row>
    <row r="245" spans="2:10" ht="15" customHeight="1" x14ac:dyDescent="0.25">
      <c r="B245" s="293">
        <v>18</v>
      </c>
      <c r="C245" s="294"/>
      <c r="D245" s="293" t="s">
        <v>869</v>
      </c>
      <c r="E245" s="294"/>
      <c r="F245" s="295">
        <v>64.540000000000006</v>
      </c>
      <c r="G245" s="294"/>
      <c r="H245" s="181" t="s">
        <v>279</v>
      </c>
      <c r="I245" s="293" t="s">
        <v>747</v>
      </c>
      <c r="J245" s="294"/>
    </row>
    <row r="246" spans="2:10" ht="15" customHeight="1" x14ac:dyDescent="0.25">
      <c r="B246" s="293">
        <v>19</v>
      </c>
      <c r="C246" s="294"/>
      <c r="D246" s="293" t="s">
        <v>870</v>
      </c>
      <c r="E246" s="294"/>
      <c r="F246" s="295">
        <v>1.3</v>
      </c>
      <c r="G246" s="294"/>
      <c r="H246" s="181" t="s">
        <v>309</v>
      </c>
      <c r="I246" s="293" t="s">
        <v>753</v>
      </c>
      <c r="J246" s="294"/>
    </row>
    <row r="247" spans="2:10" ht="15" customHeight="1" x14ac:dyDescent="0.25">
      <c r="B247" s="293">
        <v>20</v>
      </c>
      <c r="C247" s="294"/>
      <c r="D247" s="293" t="s">
        <v>871</v>
      </c>
      <c r="E247" s="294"/>
      <c r="F247" s="295">
        <v>8.1999999999999993</v>
      </c>
      <c r="G247" s="294"/>
      <c r="H247" s="181" t="s">
        <v>351</v>
      </c>
      <c r="I247" s="293" t="s">
        <v>716</v>
      </c>
      <c r="J247" s="294"/>
    </row>
    <row r="248" spans="2:10" ht="15" customHeight="1" x14ac:dyDescent="0.25">
      <c r="B248" s="293">
        <v>21</v>
      </c>
      <c r="C248" s="294"/>
      <c r="D248" s="293" t="s">
        <v>872</v>
      </c>
      <c r="E248" s="294"/>
      <c r="F248" s="295">
        <v>4.2300000000000004</v>
      </c>
      <c r="G248" s="294"/>
      <c r="H248" s="181" t="s">
        <v>345</v>
      </c>
      <c r="I248" s="293" t="s">
        <v>747</v>
      </c>
      <c r="J248" s="294"/>
    </row>
    <row r="249" spans="2:10" ht="15" customHeight="1" x14ac:dyDescent="0.25">
      <c r="B249" s="293">
        <v>22</v>
      </c>
      <c r="C249" s="294"/>
      <c r="D249" s="293" t="s">
        <v>873</v>
      </c>
      <c r="E249" s="294"/>
      <c r="F249" s="295">
        <v>10</v>
      </c>
      <c r="G249" s="294"/>
      <c r="H249" s="181" t="s">
        <v>766</v>
      </c>
      <c r="I249" s="293" t="s">
        <v>726</v>
      </c>
      <c r="J249" s="294"/>
    </row>
    <row r="250" spans="2:10" ht="15" customHeight="1" x14ac:dyDescent="0.25">
      <c r="B250" s="293">
        <v>23</v>
      </c>
      <c r="C250" s="294"/>
      <c r="D250" s="293" t="s">
        <v>874</v>
      </c>
      <c r="E250" s="294"/>
      <c r="F250" s="295">
        <v>33.61</v>
      </c>
      <c r="G250" s="294"/>
      <c r="H250" s="181" t="s">
        <v>187</v>
      </c>
      <c r="I250" s="293" t="s">
        <v>716</v>
      </c>
      <c r="J250" s="294"/>
    </row>
    <row r="251" spans="2:10" ht="15" customHeight="1" x14ac:dyDescent="0.25">
      <c r="B251" s="293">
        <v>24</v>
      </c>
      <c r="C251" s="294"/>
      <c r="D251" s="293" t="s">
        <v>875</v>
      </c>
      <c r="E251" s="294"/>
      <c r="F251" s="295">
        <v>60.5</v>
      </c>
      <c r="G251" s="294"/>
      <c r="H251" s="181" t="s">
        <v>371</v>
      </c>
      <c r="I251" s="293" t="s">
        <v>756</v>
      </c>
      <c r="J251" s="294"/>
    </row>
    <row r="252" spans="2:10" ht="15" customHeight="1" x14ac:dyDescent="0.25">
      <c r="B252" s="293">
        <v>25</v>
      </c>
      <c r="C252" s="294"/>
      <c r="D252" s="293" t="s">
        <v>876</v>
      </c>
      <c r="E252" s="294"/>
      <c r="F252" s="295">
        <v>60</v>
      </c>
      <c r="G252" s="294"/>
      <c r="H252" s="181" t="s">
        <v>371</v>
      </c>
      <c r="I252" s="293" t="s">
        <v>777</v>
      </c>
      <c r="J252" s="294"/>
    </row>
    <row r="253" spans="2:10" ht="15" customHeight="1" x14ac:dyDescent="0.25">
      <c r="B253" s="293">
        <v>26</v>
      </c>
      <c r="C253" s="294"/>
      <c r="D253" s="293" t="s">
        <v>877</v>
      </c>
      <c r="E253" s="294"/>
      <c r="F253" s="295">
        <v>60</v>
      </c>
      <c r="G253" s="294"/>
      <c r="H253" s="181" t="s">
        <v>371</v>
      </c>
      <c r="I253" s="293" t="s">
        <v>779</v>
      </c>
      <c r="J253" s="294"/>
    </row>
    <row r="254" spans="2:10" ht="15" customHeight="1" x14ac:dyDescent="0.25">
      <c r="B254" s="293">
        <v>27</v>
      </c>
      <c r="C254" s="294"/>
      <c r="D254" s="293" t="s">
        <v>878</v>
      </c>
      <c r="E254" s="294"/>
      <c r="F254" s="295">
        <v>10</v>
      </c>
      <c r="G254" s="294"/>
      <c r="H254" s="181" t="s">
        <v>381</v>
      </c>
      <c r="I254" s="293" t="s">
        <v>686</v>
      </c>
      <c r="J254" s="294"/>
    </row>
    <row r="255" spans="2:10" ht="15" customHeight="1" x14ac:dyDescent="0.25">
      <c r="B255" s="293">
        <v>28</v>
      </c>
      <c r="C255" s="294"/>
      <c r="D255" s="293" t="s">
        <v>879</v>
      </c>
      <c r="E255" s="294"/>
      <c r="F255" s="295">
        <v>124</v>
      </c>
      <c r="G255" s="294"/>
      <c r="H255" s="181" t="s">
        <v>393</v>
      </c>
      <c r="I255" s="293" t="s">
        <v>744</v>
      </c>
      <c r="J255" s="294"/>
    </row>
    <row r="256" spans="2:10" ht="15" customHeight="1" x14ac:dyDescent="0.25">
      <c r="B256" s="293">
        <v>29</v>
      </c>
      <c r="C256" s="294"/>
      <c r="D256" s="293" t="s">
        <v>880</v>
      </c>
      <c r="E256" s="294"/>
      <c r="F256" s="295">
        <v>45.9</v>
      </c>
      <c r="G256" s="294"/>
      <c r="H256" s="181" t="s">
        <v>393</v>
      </c>
      <c r="I256" s="293" t="s">
        <v>787</v>
      </c>
      <c r="J256" s="294"/>
    </row>
    <row r="257" spans="2:10" ht="15" customHeight="1" x14ac:dyDescent="0.25">
      <c r="B257" s="293">
        <v>30</v>
      </c>
      <c r="C257" s="294"/>
      <c r="D257" s="293" t="s">
        <v>881</v>
      </c>
      <c r="E257" s="294"/>
      <c r="F257" s="295">
        <v>10</v>
      </c>
      <c r="G257" s="294"/>
      <c r="H257" s="181" t="s">
        <v>393</v>
      </c>
      <c r="I257" s="293" t="s">
        <v>726</v>
      </c>
      <c r="J257" s="294"/>
    </row>
    <row r="258" spans="2:10" ht="15" customHeight="1" x14ac:dyDescent="0.25">
      <c r="B258" s="293">
        <v>31</v>
      </c>
      <c r="C258" s="294"/>
      <c r="D258" s="293" t="s">
        <v>881</v>
      </c>
      <c r="E258" s="294"/>
      <c r="F258" s="295">
        <v>10</v>
      </c>
      <c r="G258" s="294"/>
      <c r="H258" s="181" t="s">
        <v>393</v>
      </c>
      <c r="I258" s="293" t="s">
        <v>751</v>
      </c>
      <c r="J258" s="294"/>
    </row>
    <row r="259" spans="2:10" ht="15" customHeight="1" x14ac:dyDescent="0.25">
      <c r="B259" s="293">
        <v>32</v>
      </c>
      <c r="C259" s="294"/>
      <c r="D259" s="293" t="s">
        <v>882</v>
      </c>
      <c r="E259" s="294"/>
      <c r="F259" s="295">
        <v>20</v>
      </c>
      <c r="G259" s="294"/>
      <c r="H259" s="181" t="s">
        <v>399</v>
      </c>
      <c r="I259" s="293" t="s">
        <v>706</v>
      </c>
      <c r="J259" s="294"/>
    </row>
    <row r="260" spans="2:10" ht="15" customHeight="1" x14ac:dyDescent="0.25">
      <c r="B260" s="293">
        <v>33</v>
      </c>
      <c r="C260" s="294"/>
      <c r="D260" s="293" t="s">
        <v>883</v>
      </c>
      <c r="E260" s="294"/>
      <c r="F260" s="295">
        <v>3.28</v>
      </c>
      <c r="G260" s="294"/>
      <c r="H260" s="181" t="s">
        <v>399</v>
      </c>
      <c r="I260" s="293" t="s">
        <v>690</v>
      </c>
      <c r="J260" s="294"/>
    </row>
    <row r="261" spans="2:10" ht="15" customHeight="1" x14ac:dyDescent="0.25">
      <c r="B261" s="293">
        <v>34</v>
      </c>
      <c r="C261" s="294"/>
      <c r="D261" s="293" t="s">
        <v>884</v>
      </c>
      <c r="E261" s="294"/>
      <c r="F261" s="295">
        <v>60</v>
      </c>
      <c r="G261" s="294"/>
      <c r="H261" s="181" t="s">
        <v>401</v>
      </c>
      <c r="I261" s="293" t="s">
        <v>795</v>
      </c>
      <c r="J261" s="294"/>
    </row>
    <row r="262" spans="2:10" ht="15" customHeight="1" x14ac:dyDescent="0.25">
      <c r="B262" s="293">
        <v>35</v>
      </c>
      <c r="C262" s="294"/>
      <c r="D262" s="293" t="s">
        <v>884</v>
      </c>
      <c r="E262" s="294"/>
      <c r="F262" s="295">
        <v>93.92</v>
      </c>
      <c r="G262" s="294"/>
      <c r="H262" s="181" t="s">
        <v>401</v>
      </c>
      <c r="I262" s="293" t="s">
        <v>727</v>
      </c>
      <c r="J262" s="294"/>
    </row>
    <row r="263" spans="2:10" ht="15" customHeight="1" x14ac:dyDescent="0.25">
      <c r="B263" s="293">
        <v>36</v>
      </c>
      <c r="C263" s="294"/>
      <c r="D263" s="293" t="s">
        <v>885</v>
      </c>
      <c r="E263" s="294"/>
      <c r="F263" s="295">
        <v>40.36</v>
      </c>
      <c r="G263" s="294"/>
      <c r="H263" s="181" t="s">
        <v>397</v>
      </c>
      <c r="I263" s="293" t="s">
        <v>694</v>
      </c>
      <c r="J263" s="294"/>
    </row>
    <row r="264" spans="2:10" ht="15" customHeight="1" x14ac:dyDescent="0.25">
      <c r="B264" s="293">
        <v>37</v>
      </c>
      <c r="C264" s="294"/>
      <c r="D264" s="293" t="s">
        <v>876</v>
      </c>
      <c r="E264" s="294"/>
      <c r="F264" s="295">
        <v>123.1</v>
      </c>
      <c r="G264" s="294"/>
      <c r="H264" s="181" t="s">
        <v>585</v>
      </c>
      <c r="I264" s="293" t="s">
        <v>735</v>
      </c>
      <c r="J264" s="294"/>
    </row>
    <row r="265" spans="2:10" ht="15" customHeight="1" x14ac:dyDescent="0.25">
      <c r="B265" s="293">
        <v>38</v>
      </c>
      <c r="C265" s="294"/>
      <c r="D265" s="293" t="s">
        <v>886</v>
      </c>
      <c r="E265" s="294"/>
      <c r="F265" s="295">
        <v>10</v>
      </c>
      <c r="G265" s="294"/>
      <c r="H265" s="181" t="s">
        <v>544</v>
      </c>
      <c r="I265" s="293" t="s">
        <v>690</v>
      </c>
      <c r="J265" s="294"/>
    </row>
    <row r="266" spans="2:10" ht="15" customHeight="1" x14ac:dyDescent="0.25">
      <c r="B266" s="293">
        <v>39</v>
      </c>
      <c r="C266" s="294"/>
      <c r="D266" s="293" t="s">
        <v>887</v>
      </c>
      <c r="E266" s="294"/>
      <c r="F266" s="295">
        <v>60</v>
      </c>
      <c r="G266" s="294"/>
      <c r="H266" s="181" t="s">
        <v>642</v>
      </c>
      <c r="I266" s="293" t="s">
        <v>716</v>
      </c>
      <c r="J266" s="294"/>
    </row>
    <row r="267" spans="2:10" ht="15" customHeight="1" x14ac:dyDescent="0.25">
      <c r="B267" s="293">
        <v>40</v>
      </c>
      <c r="C267" s="294"/>
      <c r="D267" s="293" t="s">
        <v>887</v>
      </c>
      <c r="E267" s="294"/>
      <c r="F267" s="295">
        <v>145.21</v>
      </c>
      <c r="G267" s="294"/>
      <c r="H267" s="181" t="s">
        <v>642</v>
      </c>
      <c r="I267" s="293" t="s">
        <v>888</v>
      </c>
      <c r="J267" s="294"/>
    </row>
    <row r="268" spans="2:10" ht="15" customHeight="1" x14ac:dyDescent="0.25">
      <c r="B268" s="293">
        <v>41</v>
      </c>
      <c r="C268" s="294"/>
      <c r="D268" s="293" t="s">
        <v>889</v>
      </c>
      <c r="E268" s="294"/>
      <c r="F268" s="295">
        <v>30</v>
      </c>
      <c r="G268" s="294"/>
      <c r="H268" s="181" t="s">
        <v>191</v>
      </c>
      <c r="I268" s="293" t="s">
        <v>756</v>
      </c>
      <c r="J268" s="294"/>
    </row>
    <row r="269" spans="2:10" ht="15" customHeight="1" x14ac:dyDescent="0.25">
      <c r="B269" s="293">
        <v>42</v>
      </c>
      <c r="C269" s="294"/>
      <c r="D269" s="293" t="s">
        <v>890</v>
      </c>
      <c r="E269" s="294"/>
      <c r="F269" s="295">
        <v>3.28</v>
      </c>
      <c r="G269" s="294"/>
      <c r="H269" s="181" t="s">
        <v>413</v>
      </c>
      <c r="I269" s="293" t="s">
        <v>714</v>
      </c>
      <c r="J269" s="294"/>
    </row>
    <row r="270" spans="2:10" ht="15" customHeight="1" x14ac:dyDescent="0.25">
      <c r="B270" s="293">
        <v>43</v>
      </c>
      <c r="C270" s="294"/>
      <c r="D270" s="293" t="s">
        <v>891</v>
      </c>
      <c r="E270" s="294"/>
      <c r="F270" s="295">
        <v>17.829999999999998</v>
      </c>
      <c r="G270" s="294"/>
      <c r="H270" s="181" t="s">
        <v>652</v>
      </c>
      <c r="I270" s="293" t="s">
        <v>807</v>
      </c>
      <c r="J270" s="294"/>
    </row>
    <row r="271" spans="2:10" ht="15" customHeight="1" x14ac:dyDescent="0.25">
      <c r="B271" s="293">
        <v>44</v>
      </c>
      <c r="C271" s="294"/>
      <c r="D271" s="293" t="s">
        <v>892</v>
      </c>
      <c r="E271" s="294"/>
      <c r="F271" s="295">
        <v>10</v>
      </c>
      <c r="G271" s="294"/>
      <c r="H271" s="181" t="s">
        <v>192</v>
      </c>
      <c r="I271" s="293" t="s">
        <v>686</v>
      </c>
      <c r="J271" s="294"/>
    </row>
    <row r="272" spans="2:10" ht="15" customHeight="1" x14ac:dyDescent="0.25">
      <c r="B272" s="293">
        <v>45</v>
      </c>
      <c r="C272" s="294"/>
      <c r="D272" s="293" t="s">
        <v>893</v>
      </c>
      <c r="E272" s="294"/>
      <c r="F272" s="295">
        <v>2.6</v>
      </c>
      <c r="G272" s="294"/>
      <c r="H272" s="181" t="s">
        <v>652</v>
      </c>
      <c r="I272" s="293" t="s">
        <v>753</v>
      </c>
      <c r="J272" s="294"/>
    </row>
    <row r="273" spans="2:10" ht="15" customHeight="1" x14ac:dyDescent="0.25">
      <c r="B273" s="293">
        <v>46</v>
      </c>
      <c r="C273" s="294"/>
      <c r="D273" s="293" t="s">
        <v>894</v>
      </c>
      <c r="E273" s="294"/>
      <c r="F273" s="295">
        <v>20</v>
      </c>
      <c r="G273" s="294"/>
      <c r="H273" s="181" t="s">
        <v>594</v>
      </c>
      <c r="I273" s="293" t="s">
        <v>690</v>
      </c>
      <c r="J273" s="294"/>
    </row>
    <row r="274" spans="2:10" ht="15" customHeight="1" x14ac:dyDescent="0.25">
      <c r="B274" s="293">
        <v>47</v>
      </c>
      <c r="C274" s="294"/>
      <c r="D274" s="293" t="s">
        <v>895</v>
      </c>
      <c r="E274" s="294"/>
      <c r="F274" s="295">
        <v>87</v>
      </c>
      <c r="G274" s="294"/>
      <c r="H274" s="181" t="s">
        <v>263</v>
      </c>
      <c r="I274" s="293" t="s">
        <v>815</v>
      </c>
      <c r="J274" s="294"/>
    </row>
    <row r="275" spans="2:10" ht="15" customHeight="1" x14ac:dyDescent="0.25">
      <c r="B275" s="293">
        <v>48</v>
      </c>
      <c r="C275" s="294"/>
      <c r="D275" s="293" t="s">
        <v>896</v>
      </c>
      <c r="E275" s="294"/>
      <c r="F275" s="295">
        <v>20</v>
      </c>
      <c r="G275" s="294"/>
      <c r="H275" s="181" t="s">
        <v>422</v>
      </c>
      <c r="I275" s="293" t="s">
        <v>686</v>
      </c>
      <c r="J275" s="294"/>
    </row>
    <row r="276" spans="2:10" ht="15" customHeight="1" x14ac:dyDescent="0.25">
      <c r="B276" s="293">
        <v>49</v>
      </c>
      <c r="C276" s="294"/>
      <c r="D276" s="293" t="s">
        <v>897</v>
      </c>
      <c r="E276" s="294"/>
      <c r="F276" s="295">
        <v>2.92</v>
      </c>
      <c r="G276" s="294"/>
      <c r="H276" s="181" t="s">
        <v>818</v>
      </c>
      <c r="I276" s="293" t="s">
        <v>690</v>
      </c>
      <c r="J276" s="294"/>
    </row>
    <row r="277" spans="2:10" ht="15" customHeight="1" x14ac:dyDescent="0.25">
      <c r="B277" s="293">
        <v>50</v>
      </c>
      <c r="C277" s="294"/>
      <c r="D277" s="293" t="s">
        <v>898</v>
      </c>
      <c r="E277" s="294"/>
      <c r="F277" s="295">
        <v>1.64</v>
      </c>
      <c r="G277" s="294"/>
      <c r="H277" s="181" t="s">
        <v>424</v>
      </c>
      <c r="I277" s="293" t="s">
        <v>756</v>
      </c>
      <c r="J277" s="294"/>
    </row>
    <row r="278" spans="2:10" x14ac:dyDescent="0.25">
      <c r="B278" s="296"/>
      <c r="C278" s="294"/>
      <c r="D278" s="296"/>
      <c r="E278" s="294"/>
      <c r="F278" s="297">
        <v>2044.8000000000002</v>
      </c>
      <c r="G278" s="294"/>
      <c r="H278" s="180"/>
      <c r="I278" s="296"/>
      <c r="J278" s="294"/>
    </row>
    <row r="279" spans="2:10" ht="45.6" customHeight="1" x14ac:dyDescent="0.25">
      <c r="B279" s="298" t="s">
        <v>899</v>
      </c>
      <c r="C279" s="299"/>
      <c r="D279" s="299"/>
      <c r="E279" s="299"/>
      <c r="F279" s="299"/>
      <c r="G279" s="299"/>
      <c r="H279" s="299"/>
      <c r="I279" s="299"/>
      <c r="J279" s="299"/>
    </row>
    <row r="280" spans="2:10" ht="15" customHeight="1" x14ac:dyDescent="0.25">
      <c r="B280" s="296" t="s">
        <v>163</v>
      </c>
      <c r="C280" s="294"/>
      <c r="D280" s="296" t="s">
        <v>164</v>
      </c>
      <c r="E280" s="294"/>
      <c r="F280" s="296" t="s">
        <v>165</v>
      </c>
      <c r="G280" s="294"/>
      <c r="H280" s="180" t="s">
        <v>166</v>
      </c>
      <c r="I280" s="296" t="s">
        <v>167</v>
      </c>
      <c r="J280" s="294"/>
    </row>
    <row r="281" spans="2:10" ht="15" customHeight="1" x14ac:dyDescent="0.25">
      <c r="B281" s="293">
        <v>1</v>
      </c>
      <c r="C281" s="294"/>
      <c r="D281" s="293" t="s">
        <v>900</v>
      </c>
      <c r="E281" s="294"/>
      <c r="F281" s="295">
        <v>5532.75</v>
      </c>
      <c r="G281" s="294"/>
      <c r="H281" s="181" t="s">
        <v>224</v>
      </c>
      <c r="I281" s="293" t="s">
        <v>901</v>
      </c>
      <c r="J281" s="294"/>
    </row>
    <row r="282" spans="2:10" ht="15" customHeight="1" x14ac:dyDescent="0.25">
      <c r="B282" s="293">
        <v>2</v>
      </c>
      <c r="C282" s="294"/>
      <c r="D282" s="293" t="s">
        <v>900</v>
      </c>
      <c r="E282" s="294"/>
      <c r="F282" s="295">
        <v>4860.82</v>
      </c>
      <c r="G282" s="294"/>
      <c r="H282" s="181" t="s">
        <v>570</v>
      </c>
      <c r="I282" s="293" t="s">
        <v>901</v>
      </c>
      <c r="J282" s="294"/>
    </row>
    <row r="283" spans="2:10" ht="15" customHeight="1" x14ac:dyDescent="0.25">
      <c r="B283" s="293">
        <v>3</v>
      </c>
      <c r="C283" s="294"/>
      <c r="D283" s="293" t="s">
        <v>900</v>
      </c>
      <c r="E283" s="294"/>
      <c r="F283" s="295">
        <v>5324.08</v>
      </c>
      <c r="G283" s="294"/>
      <c r="H283" s="181" t="s">
        <v>399</v>
      </c>
      <c r="I283" s="293" t="s">
        <v>901</v>
      </c>
      <c r="J283" s="294"/>
    </row>
    <row r="284" spans="2:10" ht="15" customHeight="1" x14ac:dyDescent="0.25">
      <c r="B284" s="293">
        <v>4</v>
      </c>
      <c r="C284" s="294"/>
      <c r="D284" s="293" t="s">
        <v>900</v>
      </c>
      <c r="E284" s="294"/>
      <c r="F284" s="295">
        <v>6416.82</v>
      </c>
      <c r="G284" s="294"/>
      <c r="H284" s="181" t="s">
        <v>594</v>
      </c>
      <c r="I284" s="293" t="s">
        <v>901</v>
      </c>
      <c r="J284" s="294"/>
    </row>
    <row r="285" spans="2:10" ht="15" customHeight="1" x14ac:dyDescent="0.25">
      <c r="B285" s="293">
        <v>5</v>
      </c>
      <c r="C285" s="294"/>
      <c r="D285" s="293" t="s">
        <v>900</v>
      </c>
      <c r="E285" s="294"/>
      <c r="F285" s="295">
        <v>6850.72</v>
      </c>
      <c r="G285" s="294"/>
      <c r="H285" s="181" t="s">
        <v>503</v>
      </c>
      <c r="I285" s="293" t="s">
        <v>901</v>
      </c>
      <c r="J285" s="294"/>
    </row>
    <row r="286" spans="2:10" ht="15" customHeight="1" x14ac:dyDescent="0.25">
      <c r="B286" s="293">
        <v>6</v>
      </c>
      <c r="C286" s="294"/>
      <c r="D286" s="293" t="s">
        <v>900</v>
      </c>
      <c r="E286" s="294"/>
      <c r="F286" s="295">
        <v>6174.99</v>
      </c>
      <c r="G286" s="294"/>
      <c r="H286" s="181" t="s">
        <v>435</v>
      </c>
      <c r="I286" s="293" t="s">
        <v>901</v>
      </c>
      <c r="J286" s="294"/>
    </row>
    <row r="287" spans="2:10" x14ac:dyDescent="0.25">
      <c r="B287" s="296"/>
      <c r="C287" s="294"/>
      <c r="D287" s="296"/>
      <c r="E287" s="294"/>
      <c r="F287" s="297">
        <v>35160.18</v>
      </c>
      <c r="G287" s="294"/>
      <c r="H287" s="180"/>
      <c r="I287" s="296"/>
      <c r="J287" s="294"/>
    </row>
    <row r="288" spans="2:10" ht="45.6" customHeight="1" x14ac:dyDescent="0.25">
      <c r="B288" s="298" t="s">
        <v>902</v>
      </c>
      <c r="C288" s="299"/>
      <c r="D288" s="299"/>
      <c r="E288" s="299"/>
      <c r="F288" s="299"/>
      <c r="G288" s="299"/>
      <c r="H288" s="299"/>
      <c r="I288" s="299"/>
      <c r="J288" s="299"/>
    </row>
    <row r="289" spans="2:10" ht="15" customHeight="1" x14ac:dyDescent="0.25">
      <c r="B289" s="296" t="s">
        <v>163</v>
      </c>
      <c r="C289" s="294"/>
      <c r="D289" s="296" t="s">
        <v>164</v>
      </c>
      <c r="E289" s="294"/>
      <c r="F289" s="296" t="s">
        <v>165</v>
      </c>
      <c r="G289" s="294"/>
      <c r="H289" s="180" t="s">
        <v>166</v>
      </c>
      <c r="I289" s="296" t="s">
        <v>167</v>
      </c>
      <c r="J289" s="294"/>
    </row>
    <row r="290" spans="2:10" ht="15" customHeight="1" x14ac:dyDescent="0.25">
      <c r="B290" s="293">
        <v>1</v>
      </c>
      <c r="C290" s="294"/>
      <c r="D290" s="293" t="s">
        <v>81</v>
      </c>
      <c r="E290" s="294"/>
      <c r="F290" s="295">
        <v>872.3</v>
      </c>
      <c r="G290" s="294"/>
      <c r="H290" s="181" t="s">
        <v>198</v>
      </c>
      <c r="I290" s="293" t="s">
        <v>903</v>
      </c>
      <c r="J290" s="294"/>
    </row>
    <row r="291" spans="2:10" ht="15" customHeight="1" x14ac:dyDescent="0.25">
      <c r="B291" s="293">
        <v>2</v>
      </c>
      <c r="C291" s="294"/>
      <c r="D291" s="293" t="s">
        <v>81</v>
      </c>
      <c r="E291" s="294"/>
      <c r="F291" s="295">
        <v>776.31</v>
      </c>
      <c r="G291" s="294"/>
      <c r="H291" s="181" t="s">
        <v>253</v>
      </c>
      <c r="I291" s="293" t="s">
        <v>903</v>
      </c>
      <c r="J291" s="294"/>
    </row>
    <row r="292" spans="2:10" ht="15" customHeight="1" x14ac:dyDescent="0.25">
      <c r="B292" s="293">
        <v>3</v>
      </c>
      <c r="C292" s="294"/>
      <c r="D292" s="293" t="s">
        <v>81</v>
      </c>
      <c r="E292" s="294"/>
      <c r="F292" s="295">
        <v>254.52</v>
      </c>
      <c r="G292" s="294"/>
      <c r="H292" s="181" t="s">
        <v>338</v>
      </c>
      <c r="I292" s="293" t="s">
        <v>903</v>
      </c>
      <c r="J292" s="294"/>
    </row>
    <row r="293" spans="2:10" ht="15" customHeight="1" x14ac:dyDescent="0.25">
      <c r="B293" s="293">
        <v>4</v>
      </c>
      <c r="C293" s="294"/>
      <c r="D293" s="293" t="s">
        <v>81</v>
      </c>
      <c r="E293" s="294"/>
      <c r="F293" s="295">
        <v>688.87</v>
      </c>
      <c r="G293" s="294"/>
      <c r="H293" s="181" t="s">
        <v>399</v>
      </c>
      <c r="I293" s="293" t="s">
        <v>903</v>
      </c>
      <c r="J293" s="294"/>
    </row>
    <row r="294" spans="2:10" ht="15" customHeight="1" x14ac:dyDescent="0.25">
      <c r="B294" s="293">
        <v>5</v>
      </c>
      <c r="C294" s="294"/>
      <c r="D294" s="293" t="s">
        <v>81</v>
      </c>
      <c r="E294" s="294"/>
      <c r="F294" s="295">
        <v>90.12</v>
      </c>
      <c r="G294" s="294"/>
      <c r="H294" s="181" t="s">
        <v>503</v>
      </c>
      <c r="I294" s="293" t="s">
        <v>903</v>
      </c>
      <c r="J294" s="294"/>
    </row>
    <row r="295" spans="2:10" ht="15" customHeight="1" x14ac:dyDescent="0.25">
      <c r="B295" s="293">
        <v>6</v>
      </c>
      <c r="C295" s="294"/>
      <c r="D295" s="293" t="s">
        <v>81</v>
      </c>
      <c r="E295" s="294"/>
      <c r="F295" s="295">
        <v>602.38</v>
      </c>
      <c r="G295" s="294"/>
      <c r="H295" s="181" t="s">
        <v>652</v>
      </c>
      <c r="I295" s="293" t="s">
        <v>903</v>
      </c>
      <c r="J295" s="294"/>
    </row>
    <row r="296" spans="2:10" x14ac:dyDescent="0.25">
      <c r="B296" s="296"/>
      <c r="C296" s="294"/>
      <c r="D296" s="296"/>
      <c r="E296" s="294"/>
      <c r="F296" s="297">
        <v>3284.5</v>
      </c>
      <c r="G296" s="294"/>
      <c r="H296" s="180"/>
      <c r="I296" s="296"/>
      <c r="J296" s="294"/>
    </row>
    <row r="297" spans="2:10" ht="45.6" customHeight="1" x14ac:dyDescent="0.25">
      <c r="B297" s="298" t="s">
        <v>904</v>
      </c>
      <c r="C297" s="299"/>
      <c r="D297" s="299"/>
      <c r="E297" s="299"/>
      <c r="F297" s="299"/>
      <c r="G297" s="299"/>
      <c r="H297" s="299"/>
      <c r="I297" s="299"/>
      <c r="J297" s="299"/>
    </row>
    <row r="298" spans="2:10" ht="15" customHeight="1" x14ac:dyDescent="0.25">
      <c r="B298" s="296" t="s">
        <v>163</v>
      </c>
      <c r="C298" s="294"/>
      <c r="D298" s="296" t="s">
        <v>164</v>
      </c>
      <c r="E298" s="294"/>
      <c r="F298" s="296" t="s">
        <v>165</v>
      </c>
      <c r="G298" s="294"/>
      <c r="H298" s="180" t="s">
        <v>166</v>
      </c>
      <c r="I298" s="296" t="s">
        <v>167</v>
      </c>
      <c r="J298" s="294"/>
    </row>
    <row r="299" spans="2:10" ht="15" customHeight="1" x14ac:dyDescent="0.25">
      <c r="B299" s="293">
        <v>1</v>
      </c>
      <c r="C299" s="294"/>
      <c r="D299" s="293" t="s">
        <v>82</v>
      </c>
      <c r="E299" s="294"/>
      <c r="F299" s="295">
        <v>244.94</v>
      </c>
      <c r="G299" s="294"/>
      <c r="H299" s="181" t="s">
        <v>266</v>
      </c>
      <c r="I299" s="293" t="s">
        <v>905</v>
      </c>
      <c r="J299" s="294"/>
    </row>
    <row r="300" spans="2:10" ht="15" customHeight="1" x14ac:dyDescent="0.25">
      <c r="B300" s="293">
        <v>2</v>
      </c>
      <c r="C300" s="294"/>
      <c r="D300" s="293" t="s">
        <v>82</v>
      </c>
      <c r="E300" s="294"/>
      <c r="F300" s="295">
        <v>244.94</v>
      </c>
      <c r="G300" s="294"/>
      <c r="H300" s="181" t="s">
        <v>305</v>
      </c>
      <c r="I300" s="293" t="s">
        <v>905</v>
      </c>
      <c r="J300" s="294"/>
    </row>
    <row r="301" spans="2:10" ht="15" customHeight="1" x14ac:dyDescent="0.25">
      <c r="B301" s="293">
        <v>3</v>
      </c>
      <c r="C301" s="294"/>
      <c r="D301" s="293" t="s">
        <v>82</v>
      </c>
      <c r="E301" s="294"/>
      <c r="F301" s="295">
        <v>489.89</v>
      </c>
      <c r="G301" s="294"/>
      <c r="H301" s="181" t="s">
        <v>399</v>
      </c>
      <c r="I301" s="293" t="s">
        <v>905</v>
      </c>
      <c r="J301" s="294"/>
    </row>
    <row r="302" spans="2:10" ht="15" customHeight="1" x14ac:dyDescent="0.25">
      <c r="B302" s="293">
        <v>4</v>
      </c>
      <c r="C302" s="294"/>
      <c r="D302" s="293" t="s">
        <v>82</v>
      </c>
      <c r="E302" s="294"/>
      <c r="F302" s="295">
        <v>285.77</v>
      </c>
      <c r="G302" s="294"/>
      <c r="H302" s="181" t="s">
        <v>544</v>
      </c>
      <c r="I302" s="293" t="s">
        <v>905</v>
      </c>
      <c r="J302" s="294"/>
    </row>
    <row r="303" spans="2:10" ht="15" customHeight="1" x14ac:dyDescent="0.25">
      <c r="B303" s="293">
        <v>5</v>
      </c>
      <c r="C303" s="294"/>
      <c r="D303" s="293" t="s">
        <v>82</v>
      </c>
      <c r="E303" s="294"/>
      <c r="F303" s="295">
        <v>204.12</v>
      </c>
      <c r="G303" s="294"/>
      <c r="H303" s="181" t="s">
        <v>413</v>
      </c>
      <c r="I303" s="293" t="s">
        <v>905</v>
      </c>
      <c r="J303" s="294"/>
    </row>
    <row r="304" spans="2:10" ht="15" customHeight="1" x14ac:dyDescent="0.25">
      <c r="B304" s="293">
        <v>6</v>
      </c>
      <c r="C304" s="294"/>
      <c r="D304" s="293" t="s">
        <v>906</v>
      </c>
      <c r="E304" s="294"/>
      <c r="F304" s="295">
        <v>244.94</v>
      </c>
      <c r="G304" s="294"/>
      <c r="H304" s="181" t="s">
        <v>548</v>
      </c>
      <c r="I304" s="293" t="s">
        <v>905</v>
      </c>
      <c r="J304" s="294"/>
    </row>
    <row r="305" spans="2:10" x14ac:dyDescent="0.25">
      <c r="B305" s="296"/>
      <c r="C305" s="294"/>
      <c r="D305" s="296"/>
      <c r="E305" s="294"/>
      <c r="F305" s="297">
        <v>1714.6</v>
      </c>
      <c r="G305" s="294"/>
      <c r="H305" s="180"/>
      <c r="I305" s="296"/>
      <c r="J305" s="294"/>
    </row>
    <row r="306" spans="2:10" ht="45.6" customHeight="1" x14ac:dyDescent="0.25">
      <c r="B306" s="298" t="s">
        <v>907</v>
      </c>
      <c r="C306" s="299"/>
      <c r="D306" s="299"/>
      <c r="E306" s="299"/>
      <c r="F306" s="299"/>
      <c r="G306" s="299"/>
      <c r="H306" s="299"/>
      <c r="I306" s="299"/>
      <c r="J306" s="299"/>
    </row>
    <row r="307" spans="2:10" ht="15" customHeight="1" x14ac:dyDescent="0.25">
      <c r="B307" s="296" t="s">
        <v>163</v>
      </c>
      <c r="C307" s="294"/>
      <c r="D307" s="296" t="s">
        <v>164</v>
      </c>
      <c r="E307" s="294"/>
      <c r="F307" s="296" t="s">
        <v>165</v>
      </c>
      <c r="G307" s="294"/>
      <c r="H307" s="180" t="s">
        <v>166</v>
      </c>
      <c r="I307" s="296" t="s">
        <v>167</v>
      </c>
      <c r="J307" s="294"/>
    </row>
    <row r="308" spans="2:10" ht="15" customHeight="1" x14ac:dyDescent="0.25">
      <c r="B308" s="293">
        <v>1</v>
      </c>
      <c r="C308" s="294"/>
      <c r="D308" s="293" t="s">
        <v>908</v>
      </c>
      <c r="E308" s="294"/>
      <c r="F308" s="295">
        <v>7678.84</v>
      </c>
      <c r="G308" s="294"/>
      <c r="H308" s="181" t="s">
        <v>266</v>
      </c>
      <c r="I308" s="293" t="s">
        <v>909</v>
      </c>
      <c r="J308" s="294"/>
    </row>
    <row r="309" spans="2:10" ht="15" customHeight="1" x14ac:dyDescent="0.25">
      <c r="B309" s="293">
        <v>2</v>
      </c>
      <c r="C309" s="294"/>
      <c r="D309" s="293" t="s">
        <v>908</v>
      </c>
      <c r="E309" s="294"/>
      <c r="F309" s="295">
        <v>5352.46</v>
      </c>
      <c r="G309" s="294"/>
      <c r="H309" s="181" t="s">
        <v>570</v>
      </c>
      <c r="I309" s="293" t="s">
        <v>910</v>
      </c>
      <c r="J309" s="294"/>
    </row>
    <row r="310" spans="2:10" x14ac:dyDescent="0.25">
      <c r="B310" s="296"/>
      <c r="C310" s="294"/>
      <c r="D310" s="296"/>
      <c r="E310" s="294"/>
      <c r="F310" s="297">
        <v>13031.3</v>
      </c>
      <c r="G310" s="294"/>
      <c r="H310" s="180"/>
      <c r="I310" s="296"/>
      <c r="J310" s="294"/>
    </row>
    <row r="311" spans="2:10" ht="45.6" customHeight="1" x14ac:dyDescent="0.25">
      <c r="B311" s="298" t="s">
        <v>911</v>
      </c>
      <c r="C311" s="299"/>
      <c r="D311" s="299"/>
      <c r="E311" s="299"/>
      <c r="F311" s="299"/>
      <c r="G311" s="299"/>
      <c r="H311" s="299"/>
      <c r="I311" s="299"/>
      <c r="J311" s="299"/>
    </row>
    <row r="312" spans="2:10" ht="15" customHeight="1" x14ac:dyDescent="0.25">
      <c r="B312" s="296" t="s">
        <v>163</v>
      </c>
      <c r="C312" s="294"/>
      <c r="D312" s="296" t="s">
        <v>164</v>
      </c>
      <c r="E312" s="294"/>
      <c r="F312" s="296" t="s">
        <v>165</v>
      </c>
      <c r="G312" s="294"/>
      <c r="H312" s="180" t="s">
        <v>166</v>
      </c>
      <c r="I312" s="296" t="s">
        <v>167</v>
      </c>
      <c r="J312" s="294"/>
    </row>
    <row r="313" spans="2:10" ht="15" customHeight="1" x14ac:dyDescent="0.25">
      <c r="B313" s="293">
        <v>1</v>
      </c>
      <c r="C313" s="294"/>
      <c r="D313" s="293" t="s">
        <v>912</v>
      </c>
      <c r="E313" s="294"/>
      <c r="F313" s="295">
        <v>2522.5700000000002</v>
      </c>
      <c r="G313" s="294"/>
      <c r="H313" s="181" t="s">
        <v>231</v>
      </c>
      <c r="I313" s="293" t="s">
        <v>539</v>
      </c>
      <c r="J313" s="294"/>
    </row>
    <row r="314" spans="2:10" ht="15" customHeight="1" x14ac:dyDescent="0.25">
      <c r="B314" s="293">
        <v>2</v>
      </c>
      <c r="C314" s="294"/>
      <c r="D314" s="293" t="s">
        <v>913</v>
      </c>
      <c r="E314" s="294"/>
      <c r="F314" s="295">
        <v>2253.2600000000002</v>
      </c>
      <c r="G314" s="294"/>
      <c r="H314" s="181" t="s">
        <v>305</v>
      </c>
      <c r="I314" s="293" t="s">
        <v>539</v>
      </c>
      <c r="J314" s="294"/>
    </row>
    <row r="315" spans="2:10" ht="15" customHeight="1" x14ac:dyDescent="0.25">
      <c r="B315" s="293">
        <v>3</v>
      </c>
      <c r="C315" s="294"/>
      <c r="D315" s="293" t="s">
        <v>914</v>
      </c>
      <c r="E315" s="294"/>
      <c r="F315" s="295">
        <v>2363.8000000000002</v>
      </c>
      <c r="G315" s="294"/>
      <c r="H315" s="181" t="s">
        <v>354</v>
      </c>
      <c r="I315" s="293" t="s">
        <v>539</v>
      </c>
      <c r="J315" s="294"/>
    </row>
    <row r="316" spans="2:10" ht="15" customHeight="1" x14ac:dyDescent="0.25">
      <c r="B316" s="293">
        <v>4</v>
      </c>
      <c r="C316" s="294"/>
      <c r="D316" s="293" t="s">
        <v>914</v>
      </c>
      <c r="E316" s="294"/>
      <c r="F316" s="295">
        <v>1524.84</v>
      </c>
      <c r="G316" s="294"/>
      <c r="H316" s="181" t="s">
        <v>544</v>
      </c>
      <c r="I316" s="293" t="s">
        <v>539</v>
      </c>
      <c r="J316" s="294"/>
    </row>
    <row r="317" spans="2:10" ht="15" customHeight="1" x14ac:dyDescent="0.25">
      <c r="B317" s="293">
        <v>5</v>
      </c>
      <c r="C317" s="294"/>
      <c r="D317" s="293" t="s">
        <v>915</v>
      </c>
      <c r="E317" s="294"/>
      <c r="F317" s="295">
        <v>2164.16</v>
      </c>
      <c r="G317" s="294"/>
      <c r="H317" s="181" t="s">
        <v>492</v>
      </c>
      <c r="I317" s="293" t="s">
        <v>539</v>
      </c>
      <c r="J317" s="294"/>
    </row>
    <row r="318" spans="2:10" ht="15" customHeight="1" x14ac:dyDescent="0.25">
      <c r="B318" s="293">
        <v>6</v>
      </c>
      <c r="C318" s="294"/>
      <c r="D318" s="293" t="s">
        <v>913</v>
      </c>
      <c r="E318" s="294"/>
      <c r="F318" s="295">
        <v>1628.11</v>
      </c>
      <c r="G318" s="294"/>
      <c r="H318" s="181" t="s">
        <v>548</v>
      </c>
      <c r="I318" s="293" t="s">
        <v>539</v>
      </c>
      <c r="J318" s="294"/>
    </row>
    <row r="319" spans="2:10" x14ac:dyDescent="0.25">
      <c r="B319" s="296"/>
      <c r="C319" s="294"/>
      <c r="D319" s="296"/>
      <c r="E319" s="294"/>
      <c r="F319" s="297">
        <v>12456.74</v>
      </c>
      <c r="G319" s="294"/>
      <c r="H319" s="180"/>
      <c r="I319" s="296"/>
      <c r="J319" s="294"/>
    </row>
    <row r="320" spans="2:10" ht="45.6" customHeight="1" x14ac:dyDescent="0.25">
      <c r="B320" s="298" t="s">
        <v>916</v>
      </c>
      <c r="C320" s="299"/>
      <c r="D320" s="299"/>
      <c r="E320" s="299"/>
      <c r="F320" s="299"/>
      <c r="G320" s="299"/>
      <c r="H320" s="299"/>
      <c r="I320" s="299"/>
      <c r="J320" s="299"/>
    </row>
    <row r="321" spans="2:10" ht="15" customHeight="1" x14ac:dyDescent="0.25">
      <c r="B321" s="296" t="s">
        <v>163</v>
      </c>
      <c r="C321" s="294"/>
      <c r="D321" s="296" t="s">
        <v>164</v>
      </c>
      <c r="E321" s="294"/>
      <c r="F321" s="296" t="s">
        <v>165</v>
      </c>
      <c r="G321" s="294"/>
      <c r="H321" s="180" t="s">
        <v>166</v>
      </c>
      <c r="I321" s="296" t="s">
        <v>167</v>
      </c>
      <c r="J321" s="294"/>
    </row>
    <row r="322" spans="2:10" ht="15" customHeight="1" x14ac:dyDescent="0.25">
      <c r="B322" s="293">
        <v>1</v>
      </c>
      <c r="C322" s="294"/>
      <c r="D322" s="293" t="s">
        <v>917</v>
      </c>
      <c r="E322" s="294"/>
      <c r="F322" s="295">
        <v>130</v>
      </c>
      <c r="G322" s="294"/>
      <c r="H322" s="181" t="s">
        <v>185</v>
      </c>
      <c r="I322" s="293" t="s">
        <v>918</v>
      </c>
      <c r="J322" s="294"/>
    </row>
    <row r="323" spans="2:10" ht="15" customHeight="1" x14ac:dyDescent="0.25">
      <c r="B323" s="293">
        <v>2</v>
      </c>
      <c r="C323" s="294"/>
      <c r="D323" s="293" t="s">
        <v>917</v>
      </c>
      <c r="E323" s="294"/>
      <c r="F323" s="295">
        <v>130</v>
      </c>
      <c r="G323" s="294"/>
      <c r="H323" s="181" t="s">
        <v>185</v>
      </c>
      <c r="I323" s="293" t="s">
        <v>918</v>
      </c>
      <c r="J323" s="294"/>
    </row>
    <row r="324" spans="2:10" ht="15" customHeight="1" x14ac:dyDescent="0.25">
      <c r="B324" s="293">
        <v>3</v>
      </c>
      <c r="C324" s="294"/>
      <c r="D324" s="293" t="s">
        <v>917</v>
      </c>
      <c r="E324" s="294"/>
      <c r="F324" s="295">
        <v>130</v>
      </c>
      <c r="G324" s="294"/>
      <c r="H324" s="181" t="s">
        <v>356</v>
      </c>
      <c r="I324" s="293" t="s">
        <v>918</v>
      </c>
      <c r="J324" s="294"/>
    </row>
    <row r="325" spans="2:10" x14ac:dyDescent="0.25">
      <c r="B325" s="296"/>
      <c r="C325" s="294"/>
      <c r="D325" s="296"/>
      <c r="E325" s="294"/>
      <c r="F325" s="297">
        <v>390</v>
      </c>
      <c r="G325" s="294"/>
      <c r="H325" s="180"/>
      <c r="I325" s="296"/>
      <c r="J325" s="294"/>
    </row>
    <row r="326" spans="2:10" ht="45.6" customHeight="1" x14ac:dyDescent="0.25">
      <c r="B326" s="298" t="s">
        <v>537</v>
      </c>
      <c r="C326" s="299"/>
      <c r="D326" s="299"/>
      <c r="E326" s="299"/>
      <c r="F326" s="299"/>
      <c r="G326" s="299"/>
      <c r="H326" s="299"/>
      <c r="I326" s="299"/>
      <c r="J326" s="299"/>
    </row>
    <row r="327" spans="2:10" ht="15" customHeight="1" x14ac:dyDescent="0.25">
      <c r="B327" s="296" t="s">
        <v>163</v>
      </c>
      <c r="C327" s="294"/>
      <c r="D327" s="296" t="s">
        <v>164</v>
      </c>
      <c r="E327" s="294"/>
      <c r="F327" s="296" t="s">
        <v>165</v>
      </c>
      <c r="G327" s="294"/>
      <c r="H327" s="180" t="s">
        <v>166</v>
      </c>
      <c r="I327" s="296" t="s">
        <v>167</v>
      </c>
      <c r="J327" s="294"/>
    </row>
    <row r="328" spans="2:10" ht="15" customHeight="1" x14ac:dyDescent="0.25">
      <c r="B328" s="293">
        <v>1</v>
      </c>
      <c r="C328" s="294"/>
      <c r="D328" s="293" t="s">
        <v>919</v>
      </c>
      <c r="E328" s="294"/>
      <c r="F328" s="295">
        <v>1000</v>
      </c>
      <c r="G328" s="294"/>
      <c r="H328" s="181" t="s">
        <v>198</v>
      </c>
      <c r="I328" s="293" t="s">
        <v>539</v>
      </c>
      <c r="J328" s="294"/>
    </row>
    <row r="329" spans="2:10" ht="15" customHeight="1" x14ac:dyDescent="0.25">
      <c r="B329" s="293">
        <v>2</v>
      </c>
      <c r="C329" s="294"/>
      <c r="D329" s="293" t="s">
        <v>919</v>
      </c>
      <c r="E329" s="294"/>
      <c r="F329" s="295">
        <v>1800</v>
      </c>
      <c r="G329" s="294"/>
      <c r="H329" s="181" t="s">
        <v>249</v>
      </c>
      <c r="I329" s="293" t="s">
        <v>539</v>
      </c>
      <c r="J329" s="294"/>
    </row>
    <row r="330" spans="2:10" ht="15" customHeight="1" x14ac:dyDescent="0.25">
      <c r="B330" s="293">
        <v>3</v>
      </c>
      <c r="C330" s="294"/>
      <c r="D330" s="293" t="s">
        <v>919</v>
      </c>
      <c r="E330" s="294"/>
      <c r="F330" s="295">
        <v>1800</v>
      </c>
      <c r="G330" s="294"/>
      <c r="H330" s="181" t="s">
        <v>309</v>
      </c>
      <c r="I330" s="293" t="s">
        <v>539</v>
      </c>
      <c r="J330" s="294"/>
    </row>
    <row r="331" spans="2:10" ht="15" customHeight="1" x14ac:dyDescent="0.25">
      <c r="B331" s="293">
        <v>4</v>
      </c>
      <c r="C331" s="294"/>
      <c r="D331" s="293" t="s">
        <v>920</v>
      </c>
      <c r="E331" s="294"/>
      <c r="F331" s="295">
        <v>1920</v>
      </c>
      <c r="G331" s="294"/>
      <c r="H331" s="181" t="s">
        <v>366</v>
      </c>
      <c r="I331" s="293" t="s">
        <v>539</v>
      </c>
      <c r="J331" s="294"/>
    </row>
    <row r="332" spans="2:10" ht="15" customHeight="1" x14ac:dyDescent="0.25">
      <c r="B332" s="293">
        <v>5</v>
      </c>
      <c r="C332" s="294"/>
      <c r="D332" s="293" t="s">
        <v>921</v>
      </c>
      <c r="E332" s="294"/>
      <c r="F332" s="295">
        <v>1920</v>
      </c>
      <c r="G332" s="294"/>
      <c r="H332" s="181" t="s">
        <v>178</v>
      </c>
      <c r="I332" s="293" t="s">
        <v>539</v>
      </c>
      <c r="J332" s="294"/>
    </row>
    <row r="333" spans="2:10" ht="15" customHeight="1" x14ac:dyDescent="0.25">
      <c r="B333" s="293">
        <v>6</v>
      </c>
      <c r="C333" s="294"/>
      <c r="D333" s="293" t="s">
        <v>921</v>
      </c>
      <c r="E333" s="294"/>
      <c r="F333" s="295">
        <v>1920</v>
      </c>
      <c r="G333" s="294"/>
      <c r="H333" s="181" t="s">
        <v>546</v>
      </c>
      <c r="I333" s="293" t="s">
        <v>539</v>
      </c>
      <c r="J333" s="294"/>
    </row>
    <row r="334" spans="2:10" ht="15" customHeight="1" x14ac:dyDescent="0.25">
      <c r="B334" s="293">
        <v>7</v>
      </c>
      <c r="C334" s="294"/>
      <c r="D334" s="293" t="s">
        <v>921</v>
      </c>
      <c r="E334" s="294"/>
      <c r="F334" s="295">
        <v>1920</v>
      </c>
      <c r="G334" s="294"/>
      <c r="H334" s="181" t="s">
        <v>549</v>
      </c>
      <c r="I334" s="293" t="s">
        <v>539</v>
      </c>
      <c r="J334" s="294"/>
    </row>
    <row r="335" spans="2:10" x14ac:dyDescent="0.25">
      <c r="B335" s="296"/>
      <c r="C335" s="294"/>
      <c r="D335" s="296"/>
      <c r="E335" s="294"/>
      <c r="F335" s="297">
        <v>12280</v>
      </c>
      <c r="G335" s="294"/>
      <c r="H335" s="180"/>
      <c r="I335" s="296"/>
      <c r="J335" s="294"/>
    </row>
    <row r="336" spans="2:10" ht="45.6" customHeight="1" x14ac:dyDescent="0.25">
      <c r="B336" s="298" t="s">
        <v>922</v>
      </c>
      <c r="C336" s="299"/>
      <c r="D336" s="299"/>
      <c r="E336" s="299"/>
      <c r="F336" s="299"/>
      <c r="G336" s="299"/>
      <c r="H336" s="299"/>
      <c r="I336" s="299"/>
      <c r="J336" s="299"/>
    </row>
    <row r="337" spans="2:10" ht="15" customHeight="1" x14ac:dyDescent="0.25">
      <c r="B337" s="296" t="s">
        <v>163</v>
      </c>
      <c r="C337" s="294"/>
      <c r="D337" s="296" t="s">
        <v>164</v>
      </c>
      <c r="E337" s="294"/>
      <c r="F337" s="296" t="s">
        <v>165</v>
      </c>
      <c r="G337" s="294"/>
      <c r="H337" s="180" t="s">
        <v>166</v>
      </c>
      <c r="I337" s="296" t="s">
        <v>167</v>
      </c>
      <c r="J337" s="294"/>
    </row>
    <row r="338" spans="2:10" ht="15" customHeight="1" x14ac:dyDescent="0.25">
      <c r="B338" s="293">
        <v>1</v>
      </c>
      <c r="C338" s="294"/>
      <c r="D338" s="293" t="s">
        <v>923</v>
      </c>
      <c r="E338" s="294"/>
      <c r="F338" s="295">
        <v>57</v>
      </c>
      <c r="G338" s="294"/>
      <c r="H338" s="181" t="s">
        <v>435</v>
      </c>
      <c r="I338" s="293" t="s">
        <v>924</v>
      </c>
      <c r="J338" s="294"/>
    </row>
    <row r="339" spans="2:10" x14ac:dyDescent="0.25">
      <c r="B339" s="296"/>
      <c r="C339" s="294"/>
      <c r="D339" s="296"/>
      <c r="E339" s="294"/>
      <c r="F339" s="297">
        <v>57</v>
      </c>
      <c r="G339" s="294"/>
      <c r="H339" s="180"/>
      <c r="I339" s="296"/>
      <c r="J339" s="294"/>
    </row>
    <row r="340" spans="2:10" ht="45.6" customHeight="1" x14ac:dyDescent="0.25">
      <c r="B340" s="298" t="s">
        <v>558</v>
      </c>
      <c r="C340" s="299"/>
      <c r="D340" s="299"/>
      <c r="E340" s="299"/>
      <c r="F340" s="299"/>
      <c r="G340" s="299"/>
      <c r="H340" s="299"/>
      <c r="I340" s="299"/>
      <c r="J340" s="299"/>
    </row>
    <row r="341" spans="2:10" ht="15" customHeight="1" x14ac:dyDescent="0.25">
      <c r="B341" s="296" t="s">
        <v>163</v>
      </c>
      <c r="C341" s="294"/>
      <c r="D341" s="296" t="s">
        <v>164</v>
      </c>
      <c r="E341" s="294"/>
      <c r="F341" s="296" t="s">
        <v>165</v>
      </c>
      <c r="G341" s="294"/>
      <c r="H341" s="180" t="s">
        <v>166</v>
      </c>
      <c r="I341" s="296" t="s">
        <v>167</v>
      </c>
      <c r="J341" s="294"/>
    </row>
    <row r="342" spans="2:10" ht="15" customHeight="1" x14ac:dyDescent="0.25">
      <c r="B342" s="293">
        <v>1</v>
      </c>
      <c r="C342" s="294"/>
      <c r="D342" s="293" t="s">
        <v>925</v>
      </c>
      <c r="E342" s="294"/>
      <c r="F342" s="295">
        <v>1500</v>
      </c>
      <c r="G342" s="294"/>
      <c r="H342" s="181" t="s">
        <v>198</v>
      </c>
      <c r="I342" s="293" t="s">
        <v>926</v>
      </c>
      <c r="J342" s="294"/>
    </row>
    <row r="343" spans="2:10" ht="15" customHeight="1" x14ac:dyDescent="0.25">
      <c r="B343" s="293">
        <v>2</v>
      </c>
      <c r="C343" s="294"/>
      <c r="D343" s="293" t="s">
        <v>927</v>
      </c>
      <c r="E343" s="294"/>
      <c r="F343" s="295">
        <v>280.26</v>
      </c>
      <c r="G343" s="294"/>
      <c r="H343" s="181" t="s">
        <v>217</v>
      </c>
      <c r="I343" s="293" t="s">
        <v>563</v>
      </c>
      <c r="J343" s="294"/>
    </row>
    <row r="344" spans="2:10" ht="15" customHeight="1" x14ac:dyDescent="0.25">
      <c r="B344" s="293">
        <v>3</v>
      </c>
      <c r="C344" s="294"/>
      <c r="D344" s="293" t="s">
        <v>928</v>
      </c>
      <c r="E344" s="294"/>
      <c r="F344" s="295">
        <v>1771</v>
      </c>
      <c r="G344" s="294"/>
      <c r="H344" s="181" t="s">
        <v>309</v>
      </c>
      <c r="I344" s="293" t="s">
        <v>929</v>
      </c>
      <c r="J344" s="294"/>
    </row>
    <row r="345" spans="2:10" ht="15" customHeight="1" x14ac:dyDescent="0.25">
      <c r="B345" s="293">
        <v>4</v>
      </c>
      <c r="C345" s="294"/>
      <c r="D345" s="293" t="s">
        <v>930</v>
      </c>
      <c r="E345" s="294"/>
      <c r="F345" s="295">
        <v>200</v>
      </c>
      <c r="G345" s="294"/>
      <c r="H345" s="181" t="s">
        <v>187</v>
      </c>
      <c r="I345" s="293" t="s">
        <v>931</v>
      </c>
      <c r="J345" s="294"/>
    </row>
    <row r="346" spans="2:10" ht="15" customHeight="1" x14ac:dyDescent="0.25">
      <c r="B346" s="293">
        <v>5</v>
      </c>
      <c r="C346" s="294"/>
      <c r="D346" s="293" t="s">
        <v>932</v>
      </c>
      <c r="E346" s="294"/>
      <c r="F346" s="295">
        <v>177</v>
      </c>
      <c r="G346" s="294"/>
      <c r="H346" s="181" t="s">
        <v>249</v>
      </c>
      <c r="I346" s="293" t="s">
        <v>933</v>
      </c>
      <c r="J346" s="294"/>
    </row>
    <row r="347" spans="2:10" ht="15" customHeight="1" x14ac:dyDescent="0.25">
      <c r="B347" s="293">
        <v>6</v>
      </c>
      <c r="C347" s="294"/>
      <c r="D347" s="293" t="s">
        <v>932</v>
      </c>
      <c r="E347" s="294"/>
      <c r="F347" s="295">
        <v>177</v>
      </c>
      <c r="G347" s="294"/>
      <c r="H347" s="181" t="s">
        <v>249</v>
      </c>
      <c r="I347" s="293" t="s">
        <v>933</v>
      </c>
      <c r="J347" s="294"/>
    </row>
    <row r="348" spans="2:10" ht="15" customHeight="1" x14ac:dyDescent="0.25">
      <c r="B348" s="293">
        <v>7</v>
      </c>
      <c r="C348" s="294"/>
      <c r="D348" s="293" t="s">
        <v>934</v>
      </c>
      <c r="E348" s="294"/>
      <c r="F348" s="295">
        <v>135.63999999999999</v>
      </c>
      <c r="G348" s="294"/>
      <c r="H348" s="181" t="s">
        <v>237</v>
      </c>
      <c r="I348" s="293" t="s">
        <v>694</v>
      </c>
      <c r="J348" s="294"/>
    </row>
    <row r="349" spans="2:10" ht="15" customHeight="1" x14ac:dyDescent="0.25">
      <c r="B349" s="293">
        <v>8</v>
      </c>
      <c r="C349" s="294"/>
      <c r="D349" s="293" t="s">
        <v>934</v>
      </c>
      <c r="E349" s="294"/>
      <c r="F349" s="295">
        <v>60</v>
      </c>
      <c r="G349" s="294"/>
      <c r="H349" s="181" t="s">
        <v>253</v>
      </c>
      <c r="I349" s="293" t="s">
        <v>711</v>
      </c>
      <c r="J349" s="294"/>
    </row>
    <row r="350" spans="2:10" ht="15" customHeight="1" x14ac:dyDescent="0.25">
      <c r="B350" s="293">
        <v>9</v>
      </c>
      <c r="C350" s="294"/>
      <c r="D350" s="293" t="s">
        <v>935</v>
      </c>
      <c r="E350" s="294"/>
      <c r="F350" s="295">
        <v>357.28</v>
      </c>
      <c r="G350" s="294"/>
      <c r="H350" s="181" t="s">
        <v>286</v>
      </c>
      <c r="I350" s="293" t="s">
        <v>565</v>
      </c>
      <c r="J350" s="294"/>
    </row>
    <row r="351" spans="2:10" ht="15" customHeight="1" x14ac:dyDescent="0.25">
      <c r="B351" s="293">
        <v>10</v>
      </c>
      <c r="C351" s="294"/>
      <c r="D351" s="293" t="s">
        <v>936</v>
      </c>
      <c r="E351" s="294"/>
      <c r="F351" s="295">
        <v>2000</v>
      </c>
      <c r="G351" s="294"/>
      <c r="H351" s="181" t="s">
        <v>485</v>
      </c>
      <c r="I351" s="293" t="s">
        <v>937</v>
      </c>
      <c r="J351" s="294"/>
    </row>
    <row r="352" spans="2:10" ht="15" customHeight="1" x14ac:dyDescent="0.25">
      <c r="B352" s="293">
        <v>11</v>
      </c>
      <c r="C352" s="294"/>
      <c r="D352" s="293" t="s">
        <v>938</v>
      </c>
      <c r="E352" s="294"/>
      <c r="F352" s="295">
        <v>177</v>
      </c>
      <c r="G352" s="294"/>
      <c r="H352" s="181" t="s">
        <v>286</v>
      </c>
      <c r="I352" s="293" t="s">
        <v>933</v>
      </c>
      <c r="J352" s="294"/>
    </row>
    <row r="353" spans="2:10" ht="15" customHeight="1" x14ac:dyDescent="0.25">
      <c r="B353" s="293">
        <v>12</v>
      </c>
      <c r="C353" s="294"/>
      <c r="D353" s="293" t="s">
        <v>927</v>
      </c>
      <c r="E353" s="294"/>
      <c r="F353" s="295">
        <v>333.09</v>
      </c>
      <c r="G353" s="294"/>
      <c r="H353" s="181" t="s">
        <v>286</v>
      </c>
      <c r="I353" s="293" t="s">
        <v>563</v>
      </c>
      <c r="J353" s="294"/>
    </row>
    <row r="354" spans="2:10" ht="15" customHeight="1" x14ac:dyDescent="0.25">
      <c r="B354" s="293">
        <v>13</v>
      </c>
      <c r="C354" s="294"/>
      <c r="D354" s="293" t="s">
        <v>925</v>
      </c>
      <c r="E354" s="294"/>
      <c r="F354" s="295">
        <v>1500</v>
      </c>
      <c r="G354" s="294"/>
      <c r="H354" s="181" t="s">
        <v>309</v>
      </c>
      <c r="I354" s="293" t="s">
        <v>926</v>
      </c>
      <c r="J354" s="294"/>
    </row>
    <row r="355" spans="2:10" ht="15" customHeight="1" x14ac:dyDescent="0.25">
      <c r="B355" s="293">
        <v>14</v>
      </c>
      <c r="C355" s="294"/>
      <c r="D355" s="293" t="s">
        <v>925</v>
      </c>
      <c r="E355" s="294"/>
      <c r="F355" s="295">
        <v>1500</v>
      </c>
      <c r="G355" s="294"/>
      <c r="H355" s="181" t="s">
        <v>309</v>
      </c>
      <c r="I355" s="293" t="s">
        <v>926</v>
      </c>
      <c r="J355" s="294"/>
    </row>
    <row r="356" spans="2:10" ht="15" customHeight="1" x14ac:dyDescent="0.25">
      <c r="B356" s="293">
        <v>15</v>
      </c>
      <c r="C356" s="294"/>
      <c r="D356" s="293" t="s">
        <v>939</v>
      </c>
      <c r="E356" s="294"/>
      <c r="F356" s="295">
        <v>590</v>
      </c>
      <c r="G356" s="294"/>
      <c r="H356" s="181" t="s">
        <v>379</v>
      </c>
      <c r="I356" s="293" t="s">
        <v>931</v>
      </c>
      <c r="J356" s="294"/>
    </row>
    <row r="357" spans="2:10" ht="15" customHeight="1" x14ac:dyDescent="0.25">
      <c r="B357" s="293">
        <v>16</v>
      </c>
      <c r="C357" s="294"/>
      <c r="D357" s="293" t="s">
        <v>934</v>
      </c>
      <c r="E357" s="294"/>
      <c r="F357" s="295">
        <v>80</v>
      </c>
      <c r="G357" s="294"/>
      <c r="H357" s="181" t="s">
        <v>393</v>
      </c>
      <c r="I357" s="293" t="s">
        <v>787</v>
      </c>
      <c r="J357" s="294"/>
    </row>
    <row r="358" spans="2:10" ht="15" customHeight="1" x14ac:dyDescent="0.25">
      <c r="B358" s="293">
        <v>17</v>
      </c>
      <c r="C358" s="294"/>
      <c r="D358" s="293" t="s">
        <v>930</v>
      </c>
      <c r="E358" s="294"/>
      <c r="F358" s="295">
        <v>240</v>
      </c>
      <c r="G358" s="294"/>
      <c r="H358" s="181" t="s">
        <v>379</v>
      </c>
      <c r="I358" s="293" t="s">
        <v>931</v>
      </c>
      <c r="J358" s="294"/>
    </row>
    <row r="359" spans="2:10" ht="15" customHeight="1" x14ac:dyDescent="0.25">
      <c r="B359" s="293">
        <v>18</v>
      </c>
      <c r="C359" s="294"/>
      <c r="D359" s="293" t="s">
        <v>925</v>
      </c>
      <c r="E359" s="294"/>
      <c r="F359" s="295">
        <v>1500</v>
      </c>
      <c r="G359" s="294"/>
      <c r="H359" s="181" t="s">
        <v>485</v>
      </c>
      <c r="I359" s="293" t="s">
        <v>926</v>
      </c>
      <c r="J359" s="294"/>
    </row>
    <row r="360" spans="2:10" ht="15" customHeight="1" x14ac:dyDescent="0.25">
      <c r="B360" s="293">
        <v>19</v>
      </c>
      <c r="C360" s="294"/>
      <c r="D360" s="293" t="s">
        <v>927</v>
      </c>
      <c r="E360" s="294"/>
      <c r="F360" s="295">
        <v>45.72</v>
      </c>
      <c r="G360" s="294"/>
      <c r="H360" s="181" t="s">
        <v>407</v>
      </c>
      <c r="I360" s="293" t="s">
        <v>563</v>
      </c>
      <c r="J360" s="294"/>
    </row>
    <row r="361" spans="2:10" ht="15" customHeight="1" x14ac:dyDescent="0.25">
      <c r="B361" s="293">
        <v>20</v>
      </c>
      <c r="C361" s="294"/>
      <c r="D361" s="293" t="s">
        <v>940</v>
      </c>
      <c r="E361" s="294"/>
      <c r="F361" s="295">
        <v>240</v>
      </c>
      <c r="G361" s="294"/>
      <c r="H361" s="181" t="s">
        <v>587</v>
      </c>
      <c r="I361" s="293" t="s">
        <v>931</v>
      </c>
      <c r="J361" s="294"/>
    </row>
    <row r="362" spans="2:10" ht="15" customHeight="1" x14ac:dyDescent="0.25">
      <c r="B362" s="293">
        <v>21</v>
      </c>
      <c r="C362" s="294"/>
      <c r="D362" s="293" t="s">
        <v>930</v>
      </c>
      <c r="E362" s="294"/>
      <c r="F362" s="295">
        <v>169.99</v>
      </c>
      <c r="G362" s="294"/>
      <c r="H362" s="181" t="s">
        <v>587</v>
      </c>
      <c r="I362" s="293" t="s">
        <v>941</v>
      </c>
      <c r="J362" s="294"/>
    </row>
    <row r="363" spans="2:10" ht="15" customHeight="1" x14ac:dyDescent="0.25">
      <c r="B363" s="293">
        <v>22</v>
      </c>
      <c r="C363" s="294"/>
      <c r="D363" s="293" t="s">
        <v>942</v>
      </c>
      <c r="E363" s="294"/>
      <c r="F363" s="295">
        <v>1500</v>
      </c>
      <c r="G363" s="294"/>
      <c r="H363" s="181" t="s">
        <v>596</v>
      </c>
      <c r="I363" s="293" t="s">
        <v>926</v>
      </c>
      <c r="J363" s="294"/>
    </row>
    <row r="364" spans="2:10" ht="15" customHeight="1" x14ac:dyDescent="0.25">
      <c r="B364" s="293">
        <v>23</v>
      </c>
      <c r="C364" s="294"/>
      <c r="D364" s="293" t="s">
        <v>930</v>
      </c>
      <c r="E364" s="294"/>
      <c r="F364" s="295">
        <v>720</v>
      </c>
      <c r="G364" s="294"/>
      <c r="H364" s="181" t="s">
        <v>943</v>
      </c>
      <c r="I364" s="293" t="s">
        <v>929</v>
      </c>
      <c r="J364" s="294"/>
    </row>
    <row r="365" spans="2:10" ht="15" customHeight="1" x14ac:dyDescent="0.25">
      <c r="B365" s="293">
        <v>24</v>
      </c>
      <c r="C365" s="294"/>
      <c r="D365" s="293" t="s">
        <v>930</v>
      </c>
      <c r="E365" s="294"/>
      <c r="F365" s="295">
        <v>200</v>
      </c>
      <c r="G365" s="294"/>
      <c r="H365" s="181" t="s">
        <v>546</v>
      </c>
      <c r="I365" s="293" t="s">
        <v>931</v>
      </c>
      <c r="J365" s="294"/>
    </row>
    <row r="366" spans="2:10" ht="15" customHeight="1" x14ac:dyDescent="0.25">
      <c r="B366" s="293">
        <v>25</v>
      </c>
      <c r="C366" s="294"/>
      <c r="D366" s="293" t="s">
        <v>930</v>
      </c>
      <c r="E366" s="294"/>
      <c r="F366" s="295">
        <v>240</v>
      </c>
      <c r="G366" s="294"/>
      <c r="H366" s="181" t="s">
        <v>546</v>
      </c>
      <c r="I366" s="293" t="s">
        <v>931</v>
      </c>
      <c r="J366" s="294"/>
    </row>
    <row r="367" spans="2:10" ht="15" customHeight="1" x14ac:dyDescent="0.25">
      <c r="B367" s="293">
        <v>26</v>
      </c>
      <c r="C367" s="294"/>
      <c r="D367" s="293" t="s">
        <v>935</v>
      </c>
      <c r="E367" s="294"/>
      <c r="F367" s="295">
        <v>133.97999999999999</v>
      </c>
      <c r="G367" s="294"/>
      <c r="H367" s="181" t="s">
        <v>594</v>
      </c>
      <c r="I367" s="293" t="s">
        <v>565</v>
      </c>
      <c r="J367" s="294"/>
    </row>
    <row r="368" spans="2:10" ht="15" customHeight="1" x14ac:dyDescent="0.25">
      <c r="B368" s="293">
        <v>27</v>
      </c>
      <c r="C368" s="294"/>
      <c r="D368" s="293" t="s">
        <v>944</v>
      </c>
      <c r="E368" s="294"/>
      <c r="F368" s="295">
        <v>312.62</v>
      </c>
      <c r="G368" s="294"/>
      <c r="H368" s="181" t="s">
        <v>435</v>
      </c>
      <c r="I368" s="293" t="s">
        <v>565</v>
      </c>
      <c r="J368" s="294"/>
    </row>
    <row r="369" spans="2:10" ht="15" customHeight="1" x14ac:dyDescent="0.25">
      <c r="B369" s="293">
        <v>28</v>
      </c>
      <c r="C369" s="294"/>
      <c r="D369" s="293" t="s">
        <v>930</v>
      </c>
      <c r="E369" s="294"/>
      <c r="F369" s="295">
        <v>283.83</v>
      </c>
      <c r="G369" s="294"/>
      <c r="H369" s="181" t="s">
        <v>435</v>
      </c>
      <c r="I369" s="293" t="s">
        <v>924</v>
      </c>
      <c r="J369" s="294"/>
    </row>
    <row r="370" spans="2:10" ht="15" customHeight="1" x14ac:dyDescent="0.25">
      <c r="B370" s="293">
        <v>29</v>
      </c>
      <c r="C370" s="294"/>
      <c r="D370" s="293" t="s">
        <v>942</v>
      </c>
      <c r="E370" s="294"/>
      <c r="F370" s="295">
        <v>1500</v>
      </c>
      <c r="G370" s="294"/>
      <c r="H370" s="181" t="s">
        <v>420</v>
      </c>
      <c r="I370" s="293" t="s">
        <v>926</v>
      </c>
      <c r="J370" s="294"/>
    </row>
    <row r="371" spans="2:10" x14ac:dyDescent="0.25">
      <c r="B371" s="296"/>
      <c r="C371" s="294"/>
      <c r="D371" s="296"/>
      <c r="E371" s="294"/>
      <c r="F371" s="297">
        <v>17924.41</v>
      </c>
      <c r="G371" s="294"/>
      <c r="H371" s="180"/>
      <c r="I371" s="296"/>
      <c r="J371" s="294"/>
    </row>
    <row r="372" spans="2:10" ht="45.6" customHeight="1" x14ac:dyDescent="0.25">
      <c r="B372" s="298" t="s">
        <v>945</v>
      </c>
      <c r="C372" s="299"/>
      <c r="D372" s="299"/>
      <c r="E372" s="299"/>
      <c r="F372" s="299"/>
      <c r="G372" s="299"/>
      <c r="H372" s="299"/>
      <c r="I372" s="299"/>
      <c r="J372" s="299"/>
    </row>
    <row r="373" spans="2:10" ht="15" customHeight="1" x14ac:dyDescent="0.25">
      <c r="B373" s="296" t="s">
        <v>163</v>
      </c>
      <c r="C373" s="294"/>
      <c r="D373" s="296" t="s">
        <v>164</v>
      </c>
      <c r="E373" s="294"/>
      <c r="F373" s="296" t="s">
        <v>165</v>
      </c>
      <c r="G373" s="294"/>
      <c r="H373" s="180" t="s">
        <v>166</v>
      </c>
      <c r="I373" s="296" t="s">
        <v>167</v>
      </c>
      <c r="J373" s="294"/>
    </row>
    <row r="374" spans="2:10" ht="15" customHeight="1" x14ac:dyDescent="0.25">
      <c r="B374" s="293">
        <v>1</v>
      </c>
      <c r="C374" s="294"/>
      <c r="D374" s="293" t="s">
        <v>946</v>
      </c>
      <c r="E374" s="294"/>
      <c r="F374" s="295">
        <v>49911.41</v>
      </c>
      <c r="G374" s="294"/>
      <c r="H374" s="181" t="s">
        <v>190</v>
      </c>
      <c r="I374" s="293" t="s">
        <v>947</v>
      </c>
      <c r="J374" s="294"/>
    </row>
    <row r="375" spans="2:10" ht="15" customHeight="1" x14ac:dyDescent="0.25">
      <c r="B375" s="293">
        <v>2</v>
      </c>
      <c r="C375" s="294"/>
      <c r="D375" s="293" t="s">
        <v>946</v>
      </c>
      <c r="E375" s="294"/>
      <c r="F375" s="295">
        <v>19585.490000000002</v>
      </c>
      <c r="G375" s="294"/>
      <c r="H375" s="181" t="s">
        <v>190</v>
      </c>
      <c r="I375" s="293" t="s">
        <v>947</v>
      </c>
      <c r="J375" s="294"/>
    </row>
    <row r="376" spans="2:10" x14ac:dyDescent="0.25">
      <c r="B376" s="296"/>
      <c r="C376" s="294"/>
      <c r="D376" s="296"/>
      <c r="E376" s="294"/>
      <c r="F376" s="297">
        <v>69496.900000000009</v>
      </c>
      <c r="G376" s="294"/>
      <c r="H376" s="180"/>
      <c r="I376" s="296"/>
      <c r="J376" s="294"/>
    </row>
    <row r="377" spans="2:10" ht="45.6" customHeight="1" x14ac:dyDescent="0.25">
      <c r="B377" s="298" t="s">
        <v>948</v>
      </c>
      <c r="C377" s="299"/>
      <c r="D377" s="299"/>
      <c r="E377" s="299"/>
      <c r="F377" s="299"/>
      <c r="G377" s="299"/>
      <c r="H377" s="299"/>
      <c r="I377" s="299"/>
      <c r="J377" s="299"/>
    </row>
    <row r="378" spans="2:10" ht="15" customHeight="1" x14ac:dyDescent="0.25">
      <c r="B378" s="296" t="s">
        <v>163</v>
      </c>
      <c r="C378" s="294"/>
      <c r="D378" s="296" t="s">
        <v>164</v>
      </c>
      <c r="E378" s="294"/>
      <c r="F378" s="296" t="s">
        <v>165</v>
      </c>
      <c r="G378" s="294"/>
      <c r="H378" s="180" t="s">
        <v>166</v>
      </c>
      <c r="I378" s="296" t="s">
        <v>167</v>
      </c>
      <c r="J378" s="294"/>
    </row>
    <row r="379" spans="2:10" ht="15" customHeight="1" x14ac:dyDescent="0.25">
      <c r="B379" s="293">
        <v>1</v>
      </c>
      <c r="C379" s="294"/>
      <c r="D379" s="293" t="s">
        <v>51</v>
      </c>
      <c r="E379" s="294"/>
      <c r="F379" s="295">
        <v>3916.8</v>
      </c>
      <c r="G379" s="294"/>
      <c r="H379" s="181" t="s">
        <v>192</v>
      </c>
      <c r="I379" s="293" t="s">
        <v>949</v>
      </c>
      <c r="J379" s="294"/>
    </row>
    <row r="380" spans="2:10" ht="15" customHeight="1" x14ac:dyDescent="0.25">
      <c r="B380" s="293">
        <v>2</v>
      </c>
      <c r="C380" s="294"/>
      <c r="D380" s="293" t="s">
        <v>51</v>
      </c>
      <c r="E380" s="294"/>
      <c r="F380" s="295">
        <v>70</v>
      </c>
      <c r="G380" s="294"/>
      <c r="H380" s="181" t="s">
        <v>596</v>
      </c>
      <c r="I380" s="293" t="s">
        <v>929</v>
      </c>
      <c r="J380" s="294"/>
    </row>
    <row r="381" spans="2:10" x14ac:dyDescent="0.25">
      <c r="B381" s="296"/>
      <c r="C381" s="294"/>
      <c r="D381" s="296"/>
      <c r="E381" s="294"/>
      <c r="F381" s="297">
        <v>3986.8</v>
      </c>
      <c r="G381" s="294"/>
      <c r="H381" s="180"/>
      <c r="I381" s="296"/>
      <c r="J381" s="294"/>
    </row>
    <row r="382" spans="2:10" ht="45.6" customHeight="1" x14ac:dyDescent="0.25">
      <c r="B382" s="298" t="s">
        <v>950</v>
      </c>
      <c r="C382" s="299"/>
      <c r="D382" s="299"/>
      <c r="E382" s="299"/>
      <c r="F382" s="299"/>
      <c r="G382" s="299"/>
      <c r="H382" s="299"/>
      <c r="I382" s="299"/>
      <c r="J382" s="299"/>
    </row>
    <row r="383" spans="2:10" ht="15" customHeight="1" x14ac:dyDescent="0.25">
      <c r="B383" s="296" t="s">
        <v>163</v>
      </c>
      <c r="C383" s="294"/>
      <c r="D383" s="296" t="s">
        <v>164</v>
      </c>
      <c r="E383" s="294"/>
      <c r="F383" s="296" t="s">
        <v>165</v>
      </c>
      <c r="G383" s="294"/>
      <c r="H383" s="180" t="s">
        <v>166</v>
      </c>
      <c r="I383" s="296" t="s">
        <v>167</v>
      </c>
      <c r="J383" s="294"/>
    </row>
    <row r="384" spans="2:10" ht="15" customHeight="1" x14ac:dyDescent="0.25">
      <c r="B384" s="293">
        <v>1</v>
      </c>
      <c r="C384" s="294"/>
      <c r="D384" s="293" t="s">
        <v>951</v>
      </c>
      <c r="E384" s="294"/>
      <c r="F384" s="295">
        <v>825</v>
      </c>
      <c r="G384" s="294"/>
      <c r="H384" s="181" t="s">
        <v>624</v>
      </c>
      <c r="I384" s="293" t="s">
        <v>952</v>
      </c>
      <c r="J384" s="294"/>
    </row>
    <row r="385" spans="2:10" ht="15" customHeight="1" x14ac:dyDescent="0.25">
      <c r="B385" s="293">
        <v>2</v>
      </c>
      <c r="C385" s="294"/>
      <c r="D385" s="293" t="s">
        <v>953</v>
      </c>
      <c r="E385" s="294"/>
      <c r="F385" s="295">
        <v>1820</v>
      </c>
      <c r="G385" s="294"/>
      <c r="H385" s="181" t="s">
        <v>198</v>
      </c>
      <c r="I385" s="293" t="s">
        <v>954</v>
      </c>
      <c r="J385" s="294"/>
    </row>
    <row r="386" spans="2:10" ht="15" customHeight="1" x14ac:dyDescent="0.25">
      <c r="B386" s="293">
        <v>3</v>
      </c>
      <c r="C386" s="294"/>
      <c r="D386" s="293" t="s">
        <v>955</v>
      </c>
      <c r="E386" s="294"/>
      <c r="F386" s="295">
        <v>776</v>
      </c>
      <c r="G386" s="294"/>
      <c r="H386" s="181" t="s">
        <v>183</v>
      </c>
      <c r="I386" s="293" t="s">
        <v>956</v>
      </c>
      <c r="J386" s="294"/>
    </row>
    <row r="387" spans="2:10" ht="15" customHeight="1" x14ac:dyDescent="0.25">
      <c r="B387" s="293">
        <v>4</v>
      </c>
      <c r="C387" s="294"/>
      <c r="D387" s="293" t="s">
        <v>957</v>
      </c>
      <c r="E387" s="294"/>
      <c r="F387" s="295">
        <v>542.5</v>
      </c>
      <c r="G387" s="294"/>
      <c r="H387" s="181" t="s">
        <v>249</v>
      </c>
      <c r="I387" s="293" t="s">
        <v>958</v>
      </c>
      <c r="J387" s="294"/>
    </row>
    <row r="388" spans="2:10" ht="15" customHeight="1" x14ac:dyDescent="0.25">
      <c r="B388" s="293">
        <v>5</v>
      </c>
      <c r="C388" s="294"/>
      <c r="D388" s="293" t="s">
        <v>959</v>
      </c>
      <c r="E388" s="294"/>
      <c r="F388" s="295">
        <v>296</v>
      </c>
      <c r="G388" s="294"/>
      <c r="H388" s="181" t="s">
        <v>185</v>
      </c>
      <c r="I388" s="293" t="s">
        <v>960</v>
      </c>
      <c r="J388" s="294"/>
    </row>
    <row r="389" spans="2:10" ht="15" customHeight="1" x14ac:dyDescent="0.25">
      <c r="B389" s="293">
        <v>6</v>
      </c>
      <c r="C389" s="294"/>
      <c r="D389" s="293" t="s">
        <v>959</v>
      </c>
      <c r="E389" s="294"/>
      <c r="F389" s="295">
        <v>776</v>
      </c>
      <c r="G389" s="294"/>
      <c r="H389" s="181" t="s">
        <v>185</v>
      </c>
      <c r="I389" s="293" t="s">
        <v>956</v>
      </c>
      <c r="J389" s="294"/>
    </row>
    <row r="390" spans="2:10" ht="15" customHeight="1" x14ac:dyDescent="0.25">
      <c r="B390" s="293">
        <v>7</v>
      </c>
      <c r="C390" s="294"/>
      <c r="D390" s="293" t="s">
        <v>961</v>
      </c>
      <c r="E390" s="294"/>
      <c r="F390" s="295">
        <v>18</v>
      </c>
      <c r="G390" s="294"/>
      <c r="H390" s="181" t="s">
        <v>309</v>
      </c>
      <c r="I390" s="293" t="s">
        <v>962</v>
      </c>
      <c r="J390" s="294"/>
    </row>
    <row r="391" spans="2:10" ht="15" customHeight="1" x14ac:dyDescent="0.25">
      <c r="B391" s="293">
        <v>8</v>
      </c>
      <c r="C391" s="294"/>
      <c r="D391" s="293" t="s">
        <v>951</v>
      </c>
      <c r="E391" s="294"/>
      <c r="F391" s="295">
        <v>659</v>
      </c>
      <c r="G391" s="294"/>
      <c r="H391" s="181" t="s">
        <v>963</v>
      </c>
      <c r="I391" s="293" t="s">
        <v>964</v>
      </c>
      <c r="J391" s="294"/>
    </row>
    <row r="392" spans="2:10" ht="15" customHeight="1" x14ac:dyDescent="0.25">
      <c r="B392" s="293">
        <v>9</v>
      </c>
      <c r="C392" s="294"/>
      <c r="D392" s="293" t="s">
        <v>955</v>
      </c>
      <c r="E392" s="294"/>
      <c r="F392" s="295">
        <v>1924</v>
      </c>
      <c r="G392" s="294"/>
      <c r="H392" s="181" t="s">
        <v>186</v>
      </c>
      <c r="I392" s="293" t="s">
        <v>960</v>
      </c>
      <c r="J392" s="294"/>
    </row>
    <row r="393" spans="2:10" ht="15" customHeight="1" x14ac:dyDescent="0.25">
      <c r="B393" s="293">
        <v>10</v>
      </c>
      <c r="C393" s="294"/>
      <c r="D393" s="293" t="s">
        <v>965</v>
      </c>
      <c r="E393" s="294"/>
      <c r="F393" s="295">
        <v>660</v>
      </c>
      <c r="G393" s="294"/>
      <c r="H393" s="181" t="s">
        <v>562</v>
      </c>
      <c r="I393" s="293" t="s">
        <v>960</v>
      </c>
      <c r="J393" s="294"/>
    </row>
    <row r="394" spans="2:10" ht="15" customHeight="1" x14ac:dyDescent="0.25">
      <c r="B394" s="293">
        <v>11</v>
      </c>
      <c r="C394" s="294"/>
      <c r="D394" s="293" t="s">
        <v>966</v>
      </c>
      <c r="E394" s="294"/>
      <c r="F394" s="295">
        <v>165</v>
      </c>
      <c r="G394" s="294"/>
      <c r="H394" s="181" t="s">
        <v>309</v>
      </c>
      <c r="I394" s="293" t="s">
        <v>967</v>
      </c>
      <c r="J394" s="294"/>
    </row>
    <row r="395" spans="2:10" ht="15" customHeight="1" x14ac:dyDescent="0.25">
      <c r="B395" s="293">
        <v>12</v>
      </c>
      <c r="C395" s="294"/>
      <c r="D395" s="293" t="s">
        <v>957</v>
      </c>
      <c r="E395" s="294"/>
      <c r="F395" s="295">
        <v>542.5</v>
      </c>
      <c r="G395" s="294"/>
      <c r="H395" s="181" t="s">
        <v>286</v>
      </c>
      <c r="I395" s="293" t="s">
        <v>958</v>
      </c>
      <c r="J395" s="294"/>
    </row>
    <row r="396" spans="2:10" ht="15" customHeight="1" x14ac:dyDescent="0.25">
      <c r="B396" s="293">
        <v>13</v>
      </c>
      <c r="C396" s="294"/>
      <c r="D396" s="293" t="s">
        <v>968</v>
      </c>
      <c r="E396" s="294"/>
      <c r="F396" s="295">
        <v>1547.65</v>
      </c>
      <c r="G396" s="294"/>
      <c r="H396" s="181" t="s">
        <v>366</v>
      </c>
      <c r="I396" s="293" t="s">
        <v>969</v>
      </c>
      <c r="J396" s="294"/>
    </row>
    <row r="397" spans="2:10" ht="15" customHeight="1" x14ac:dyDescent="0.25">
      <c r="B397" s="293">
        <v>14</v>
      </c>
      <c r="C397" s="294"/>
      <c r="D397" s="293" t="s">
        <v>970</v>
      </c>
      <c r="E397" s="294"/>
      <c r="F397" s="295">
        <v>2183.5</v>
      </c>
      <c r="G397" s="294"/>
      <c r="H397" s="181" t="s">
        <v>589</v>
      </c>
      <c r="I397" s="293" t="s">
        <v>971</v>
      </c>
      <c r="J397" s="294"/>
    </row>
    <row r="398" spans="2:10" ht="15" customHeight="1" x14ac:dyDescent="0.25">
      <c r="B398" s="293">
        <v>15</v>
      </c>
      <c r="C398" s="294"/>
      <c r="D398" s="293" t="s">
        <v>972</v>
      </c>
      <c r="E398" s="294"/>
      <c r="F398" s="295">
        <v>2189.65</v>
      </c>
      <c r="G398" s="294"/>
      <c r="H398" s="181" t="s">
        <v>562</v>
      </c>
      <c r="I398" s="293" t="s">
        <v>973</v>
      </c>
      <c r="J398" s="294"/>
    </row>
    <row r="399" spans="2:10" ht="15" customHeight="1" x14ac:dyDescent="0.25">
      <c r="B399" s="293">
        <v>16</v>
      </c>
      <c r="C399" s="294"/>
      <c r="D399" s="293" t="s">
        <v>968</v>
      </c>
      <c r="E399" s="294"/>
      <c r="F399" s="295">
        <v>2975</v>
      </c>
      <c r="G399" s="294"/>
      <c r="H399" s="181" t="s">
        <v>187</v>
      </c>
      <c r="I399" s="293" t="s">
        <v>960</v>
      </c>
      <c r="J399" s="294"/>
    </row>
    <row r="400" spans="2:10" ht="15" customHeight="1" x14ac:dyDescent="0.25">
      <c r="B400" s="293">
        <v>17</v>
      </c>
      <c r="C400" s="294"/>
      <c r="D400" s="293" t="s">
        <v>951</v>
      </c>
      <c r="E400" s="294"/>
      <c r="F400" s="295">
        <v>340</v>
      </c>
      <c r="G400" s="294"/>
      <c r="H400" s="181" t="s">
        <v>468</v>
      </c>
      <c r="I400" s="293" t="s">
        <v>964</v>
      </c>
      <c r="J400" s="294"/>
    </row>
    <row r="401" spans="2:10" ht="15" customHeight="1" x14ac:dyDescent="0.25">
      <c r="B401" s="293">
        <v>18</v>
      </c>
      <c r="C401" s="294"/>
      <c r="D401" s="293" t="s">
        <v>974</v>
      </c>
      <c r="E401" s="294"/>
      <c r="F401" s="295">
        <v>180</v>
      </c>
      <c r="G401" s="294"/>
      <c r="H401" s="181" t="s">
        <v>379</v>
      </c>
      <c r="I401" s="293" t="s">
        <v>956</v>
      </c>
      <c r="J401" s="294"/>
    </row>
    <row r="402" spans="2:10" ht="15" customHeight="1" x14ac:dyDescent="0.25">
      <c r="B402" s="293">
        <v>19</v>
      </c>
      <c r="C402" s="294"/>
      <c r="D402" s="293" t="s">
        <v>957</v>
      </c>
      <c r="E402" s="294"/>
      <c r="F402" s="295">
        <v>312.5</v>
      </c>
      <c r="G402" s="294"/>
      <c r="H402" s="181" t="s">
        <v>435</v>
      </c>
      <c r="I402" s="293" t="s">
        <v>958</v>
      </c>
      <c r="J402" s="294"/>
    </row>
    <row r="403" spans="2:10" ht="15" customHeight="1" x14ac:dyDescent="0.25">
      <c r="B403" s="293">
        <v>20</v>
      </c>
      <c r="C403" s="294"/>
      <c r="D403" s="293" t="s">
        <v>951</v>
      </c>
      <c r="E403" s="294"/>
      <c r="F403" s="295">
        <v>2392.6</v>
      </c>
      <c r="G403" s="294"/>
      <c r="H403" s="181" t="s">
        <v>546</v>
      </c>
      <c r="I403" s="293" t="s">
        <v>975</v>
      </c>
      <c r="J403" s="294"/>
    </row>
    <row r="404" spans="2:10" ht="15" customHeight="1" x14ac:dyDescent="0.25">
      <c r="B404" s="293">
        <v>21</v>
      </c>
      <c r="C404" s="294"/>
      <c r="D404" s="293" t="s">
        <v>976</v>
      </c>
      <c r="E404" s="294"/>
      <c r="F404" s="295">
        <v>39.200000000000003</v>
      </c>
      <c r="G404" s="294"/>
      <c r="H404" s="181" t="s">
        <v>407</v>
      </c>
      <c r="I404" s="293" t="s">
        <v>929</v>
      </c>
      <c r="J404" s="294"/>
    </row>
    <row r="405" spans="2:10" ht="15" customHeight="1" x14ac:dyDescent="0.25">
      <c r="B405" s="293">
        <v>22</v>
      </c>
      <c r="C405" s="294"/>
      <c r="D405" s="293" t="s">
        <v>951</v>
      </c>
      <c r="E405" s="294"/>
      <c r="F405" s="295">
        <v>163</v>
      </c>
      <c r="G405" s="294"/>
      <c r="H405" s="181" t="s">
        <v>596</v>
      </c>
      <c r="I405" s="293" t="s">
        <v>964</v>
      </c>
      <c r="J405" s="294"/>
    </row>
    <row r="406" spans="2:10" ht="15" customHeight="1" x14ac:dyDescent="0.25">
      <c r="B406" s="293">
        <v>23</v>
      </c>
      <c r="C406" s="294"/>
      <c r="D406" s="293" t="s">
        <v>966</v>
      </c>
      <c r="E406" s="294"/>
      <c r="F406" s="295">
        <v>28</v>
      </c>
      <c r="G406" s="294"/>
      <c r="H406" s="181" t="s">
        <v>407</v>
      </c>
      <c r="I406" s="293" t="s">
        <v>967</v>
      </c>
      <c r="J406" s="294"/>
    </row>
    <row r="407" spans="2:10" ht="15" customHeight="1" x14ac:dyDescent="0.25">
      <c r="B407" s="293">
        <v>24</v>
      </c>
      <c r="C407" s="294"/>
      <c r="D407" s="293" t="s">
        <v>977</v>
      </c>
      <c r="E407" s="294"/>
      <c r="F407" s="295">
        <v>1390.6</v>
      </c>
      <c r="G407" s="294"/>
      <c r="H407" s="181" t="s">
        <v>652</v>
      </c>
      <c r="I407" s="293" t="s">
        <v>978</v>
      </c>
      <c r="J407" s="294"/>
    </row>
    <row r="408" spans="2:10" ht="15" customHeight="1" x14ac:dyDescent="0.25">
      <c r="B408" s="293">
        <v>25</v>
      </c>
      <c r="C408" s="294"/>
      <c r="D408" s="293" t="s">
        <v>966</v>
      </c>
      <c r="E408" s="294"/>
      <c r="F408" s="295">
        <v>210</v>
      </c>
      <c r="G408" s="294"/>
      <c r="H408" s="181" t="s">
        <v>192</v>
      </c>
      <c r="I408" s="293" t="s">
        <v>967</v>
      </c>
      <c r="J408" s="294"/>
    </row>
    <row r="409" spans="2:10" ht="15" customHeight="1" x14ac:dyDescent="0.25">
      <c r="B409" s="293">
        <v>26</v>
      </c>
      <c r="C409" s="294"/>
      <c r="D409" s="293" t="s">
        <v>966</v>
      </c>
      <c r="E409" s="294"/>
      <c r="F409" s="295">
        <v>180</v>
      </c>
      <c r="G409" s="294"/>
      <c r="H409" s="181" t="s">
        <v>192</v>
      </c>
      <c r="I409" s="293" t="s">
        <v>967</v>
      </c>
      <c r="J409" s="294"/>
    </row>
    <row r="410" spans="2:10" ht="15" customHeight="1" x14ac:dyDescent="0.25">
      <c r="B410" s="293">
        <v>27</v>
      </c>
      <c r="C410" s="294"/>
      <c r="D410" s="293" t="s">
        <v>966</v>
      </c>
      <c r="E410" s="294"/>
      <c r="F410" s="295">
        <v>32</v>
      </c>
      <c r="G410" s="294"/>
      <c r="H410" s="181" t="s">
        <v>416</v>
      </c>
      <c r="I410" s="293" t="s">
        <v>967</v>
      </c>
      <c r="J410" s="294"/>
    </row>
    <row r="411" spans="2:10" ht="15" customHeight="1" x14ac:dyDescent="0.25">
      <c r="B411" s="293">
        <v>28</v>
      </c>
      <c r="C411" s="294"/>
      <c r="D411" s="293" t="s">
        <v>966</v>
      </c>
      <c r="E411" s="294"/>
      <c r="F411" s="295">
        <v>120</v>
      </c>
      <c r="G411" s="294"/>
      <c r="H411" s="181" t="s">
        <v>416</v>
      </c>
      <c r="I411" s="293" t="s">
        <v>967</v>
      </c>
      <c r="J411" s="294"/>
    </row>
    <row r="412" spans="2:10" ht="15" customHeight="1" x14ac:dyDescent="0.25">
      <c r="B412" s="293">
        <v>29</v>
      </c>
      <c r="C412" s="294"/>
      <c r="D412" s="293" t="s">
        <v>951</v>
      </c>
      <c r="E412" s="294"/>
      <c r="F412" s="295">
        <v>509</v>
      </c>
      <c r="G412" s="294"/>
      <c r="H412" s="181" t="s">
        <v>503</v>
      </c>
      <c r="I412" s="293" t="s">
        <v>964</v>
      </c>
      <c r="J412" s="294"/>
    </row>
    <row r="413" spans="2:10" ht="15" customHeight="1" x14ac:dyDescent="0.25">
      <c r="B413" s="293">
        <v>30</v>
      </c>
      <c r="C413" s="294"/>
      <c r="D413" s="293" t="s">
        <v>966</v>
      </c>
      <c r="E413" s="294"/>
      <c r="F413" s="295">
        <v>208</v>
      </c>
      <c r="G413" s="294"/>
      <c r="H413" s="181" t="s">
        <v>549</v>
      </c>
      <c r="I413" s="293" t="s">
        <v>967</v>
      </c>
      <c r="J413" s="294"/>
    </row>
    <row r="414" spans="2:10" ht="15" customHeight="1" x14ac:dyDescent="0.25">
      <c r="B414" s="293">
        <v>31</v>
      </c>
      <c r="C414" s="294"/>
      <c r="D414" s="293" t="s">
        <v>966</v>
      </c>
      <c r="E414" s="294"/>
      <c r="F414" s="295">
        <v>136</v>
      </c>
      <c r="G414" s="294"/>
      <c r="H414" s="181" t="s">
        <v>655</v>
      </c>
      <c r="I414" s="293" t="s">
        <v>967</v>
      </c>
      <c r="J414" s="294"/>
    </row>
    <row r="415" spans="2:10" ht="15" customHeight="1" x14ac:dyDescent="0.25">
      <c r="B415" s="293">
        <v>32</v>
      </c>
      <c r="C415" s="294"/>
      <c r="D415" s="293" t="s">
        <v>957</v>
      </c>
      <c r="E415" s="294"/>
      <c r="F415" s="295">
        <v>225.4</v>
      </c>
      <c r="G415" s="294"/>
      <c r="H415" s="181" t="s">
        <v>435</v>
      </c>
      <c r="I415" s="293" t="s">
        <v>958</v>
      </c>
      <c r="J415" s="294"/>
    </row>
    <row r="416" spans="2:10" ht="15" customHeight="1" x14ac:dyDescent="0.25">
      <c r="B416" s="293">
        <v>33</v>
      </c>
      <c r="C416" s="294"/>
      <c r="D416" s="293" t="s">
        <v>979</v>
      </c>
      <c r="E416" s="294"/>
      <c r="F416" s="295">
        <v>1678.89</v>
      </c>
      <c r="G416" s="294"/>
      <c r="H416" s="181" t="s">
        <v>435</v>
      </c>
      <c r="I416" s="293" t="s">
        <v>980</v>
      </c>
      <c r="J416" s="294"/>
    </row>
    <row r="417" spans="2:10" x14ac:dyDescent="0.25">
      <c r="B417" s="296"/>
      <c r="C417" s="294"/>
      <c r="D417" s="296"/>
      <c r="E417" s="294"/>
      <c r="F417" s="297">
        <v>26044.99</v>
      </c>
      <c r="G417" s="294"/>
      <c r="H417" s="180"/>
      <c r="I417" s="296"/>
      <c r="J417" s="294"/>
    </row>
    <row r="418" spans="2:10" ht="45.6" customHeight="1" x14ac:dyDescent="0.25">
      <c r="B418" s="298" t="s">
        <v>597</v>
      </c>
      <c r="C418" s="299"/>
      <c r="D418" s="299"/>
      <c r="E418" s="299"/>
      <c r="F418" s="299"/>
      <c r="G418" s="299"/>
      <c r="H418" s="299"/>
      <c r="I418" s="299"/>
      <c r="J418" s="299"/>
    </row>
    <row r="419" spans="2:10" ht="15" customHeight="1" x14ac:dyDescent="0.25">
      <c r="B419" s="296" t="s">
        <v>163</v>
      </c>
      <c r="C419" s="294"/>
      <c r="D419" s="296" t="s">
        <v>164</v>
      </c>
      <c r="E419" s="294"/>
      <c r="F419" s="296" t="s">
        <v>165</v>
      </c>
      <c r="G419" s="294"/>
      <c r="H419" s="180" t="s">
        <v>166</v>
      </c>
      <c r="I419" s="296" t="s">
        <v>167</v>
      </c>
      <c r="J419" s="294"/>
    </row>
    <row r="420" spans="2:10" ht="15" customHeight="1" x14ac:dyDescent="0.25">
      <c r="B420" s="293">
        <v>1</v>
      </c>
      <c r="C420" s="294"/>
      <c r="D420" s="293" t="s">
        <v>981</v>
      </c>
      <c r="E420" s="294"/>
      <c r="F420" s="295">
        <v>3025</v>
      </c>
      <c r="G420" s="294"/>
      <c r="H420" s="181" t="s">
        <v>397</v>
      </c>
      <c r="I420" s="293" t="s">
        <v>982</v>
      </c>
      <c r="J420" s="294"/>
    </row>
    <row r="421" spans="2:10" ht="15" customHeight="1" x14ac:dyDescent="0.25">
      <c r="B421" s="293">
        <v>2</v>
      </c>
      <c r="C421" s="294"/>
      <c r="D421" s="293" t="s">
        <v>981</v>
      </c>
      <c r="E421" s="294"/>
      <c r="F421" s="295">
        <v>135</v>
      </c>
      <c r="G421" s="294"/>
      <c r="H421" s="181" t="s">
        <v>416</v>
      </c>
      <c r="I421" s="293" t="s">
        <v>983</v>
      </c>
      <c r="J421" s="294"/>
    </row>
    <row r="422" spans="2:10" x14ac:dyDescent="0.25">
      <c r="B422" s="296"/>
      <c r="C422" s="294"/>
      <c r="D422" s="296"/>
      <c r="E422" s="294"/>
      <c r="F422" s="297">
        <v>3160</v>
      </c>
      <c r="G422" s="294"/>
      <c r="H422" s="180"/>
      <c r="I422" s="296"/>
      <c r="J422" s="294"/>
    </row>
    <row r="423" spans="2:10" ht="45.6" customHeight="1" x14ac:dyDescent="0.25">
      <c r="B423" s="298" t="s">
        <v>984</v>
      </c>
      <c r="C423" s="299"/>
      <c r="D423" s="299"/>
      <c r="E423" s="299"/>
      <c r="F423" s="299"/>
      <c r="G423" s="299"/>
      <c r="H423" s="299"/>
      <c r="I423" s="299"/>
      <c r="J423" s="299"/>
    </row>
    <row r="424" spans="2:10" ht="15" customHeight="1" x14ac:dyDescent="0.25">
      <c r="B424" s="296" t="s">
        <v>163</v>
      </c>
      <c r="C424" s="294"/>
      <c r="D424" s="296" t="s">
        <v>164</v>
      </c>
      <c r="E424" s="294"/>
      <c r="F424" s="296" t="s">
        <v>165</v>
      </c>
      <c r="G424" s="294"/>
      <c r="H424" s="180" t="s">
        <v>166</v>
      </c>
      <c r="I424" s="296" t="s">
        <v>167</v>
      </c>
      <c r="J424" s="294"/>
    </row>
    <row r="425" spans="2:10" ht="15" customHeight="1" x14ac:dyDescent="0.25">
      <c r="B425" s="293">
        <v>1</v>
      </c>
      <c r="C425" s="294"/>
      <c r="D425" s="293" t="s">
        <v>985</v>
      </c>
      <c r="E425" s="294"/>
      <c r="F425" s="295">
        <v>110.47</v>
      </c>
      <c r="G425" s="294"/>
      <c r="H425" s="181" t="s">
        <v>183</v>
      </c>
      <c r="I425" s="293" t="s">
        <v>615</v>
      </c>
      <c r="J425" s="294"/>
    </row>
    <row r="426" spans="2:10" ht="15" customHeight="1" x14ac:dyDescent="0.25">
      <c r="B426" s="293">
        <v>2</v>
      </c>
      <c r="C426" s="294"/>
      <c r="D426" s="293" t="s">
        <v>985</v>
      </c>
      <c r="E426" s="294"/>
      <c r="F426" s="295">
        <v>2035.18</v>
      </c>
      <c r="G426" s="294"/>
      <c r="H426" s="181" t="s">
        <v>183</v>
      </c>
      <c r="I426" s="293" t="s">
        <v>615</v>
      </c>
      <c r="J426" s="294"/>
    </row>
    <row r="427" spans="2:10" ht="15" customHeight="1" x14ac:dyDescent="0.25">
      <c r="B427" s="293">
        <v>3</v>
      </c>
      <c r="C427" s="294"/>
      <c r="D427" s="293" t="s">
        <v>985</v>
      </c>
      <c r="E427" s="294"/>
      <c r="F427" s="295">
        <v>3141.88</v>
      </c>
      <c r="G427" s="294"/>
      <c r="H427" s="181" t="s">
        <v>183</v>
      </c>
      <c r="I427" s="293" t="s">
        <v>615</v>
      </c>
      <c r="J427" s="294"/>
    </row>
    <row r="428" spans="2:10" ht="15" customHeight="1" x14ac:dyDescent="0.25">
      <c r="B428" s="293">
        <v>4</v>
      </c>
      <c r="C428" s="294"/>
      <c r="D428" s="293" t="s">
        <v>985</v>
      </c>
      <c r="E428" s="294"/>
      <c r="F428" s="295">
        <v>225.02</v>
      </c>
      <c r="G428" s="294"/>
      <c r="H428" s="181" t="s">
        <v>183</v>
      </c>
      <c r="I428" s="293" t="s">
        <v>986</v>
      </c>
      <c r="J428" s="294"/>
    </row>
    <row r="429" spans="2:10" ht="15" customHeight="1" x14ac:dyDescent="0.25">
      <c r="B429" s="293">
        <v>5</v>
      </c>
      <c r="C429" s="294"/>
      <c r="D429" s="293" t="s">
        <v>985</v>
      </c>
      <c r="E429" s="294"/>
      <c r="F429" s="295">
        <v>94.35</v>
      </c>
      <c r="G429" s="294"/>
      <c r="H429" s="181" t="s">
        <v>183</v>
      </c>
      <c r="I429" s="293" t="s">
        <v>615</v>
      </c>
      <c r="J429" s="294"/>
    </row>
    <row r="430" spans="2:10" ht="15" customHeight="1" x14ac:dyDescent="0.25">
      <c r="B430" s="293">
        <v>6</v>
      </c>
      <c r="C430" s="294"/>
      <c r="D430" s="293" t="s">
        <v>985</v>
      </c>
      <c r="E430" s="294"/>
      <c r="F430" s="295">
        <v>568.29999999999995</v>
      </c>
      <c r="G430" s="294"/>
      <c r="H430" s="181" t="s">
        <v>624</v>
      </c>
      <c r="I430" s="293" t="s">
        <v>986</v>
      </c>
      <c r="J430" s="294"/>
    </row>
    <row r="431" spans="2:10" ht="15" customHeight="1" x14ac:dyDescent="0.25">
      <c r="B431" s="293">
        <v>7</v>
      </c>
      <c r="C431" s="294"/>
      <c r="D431" s="293" t="s">
        <v>987</v>
      </c>
      <c r="E431" s="294"/>
      <c r="F431" s="295">
        <v>-152.77000000000001</v>
      </c>
      <c r="G431" s="294"/>
      <c r="H431" s="181" t="s">
        <v>169</v>
      </c>
      <c r="I431" s="293" t="s">
        <v>988</v>
      </c>
      <c r="J431" s="294"/>
    </row>
    <row r="432" spans="2:10" ht="15" customHeight="1" x14ac:dyDescent="0.25">
      <c r="B432" s="293">
        <v>8</v>
      </c>
      <c r="C432" s="294"/>
      <c r="D432" s="293" t="s">
        <v>985</v>
      </c>
      <c r="E432" s="294"/>
      <c r="F432" s="295">
        <v>235.7</v>
      </c>
      <c r="G432" s="294"/>
      <c r="H432" s="181" t="s">
        <v>379</v>
      </c>
      <c r="I432" s="293" t="s">
        <v>986</v>
      </c>
      <c r="J432" s="294"/>
    </row>
    <row r="433" spans="2:10" ht="15" customHeight="1" x14ac:dyDescent="0.25">
      <c r="B433" s="293">
        <v>9</v>
      </c>
      <c r="C433" s="294"/>
      <c r="D433" s="293" t="s">
        <v>985</v>
      </c>
      <c r="E433" s="294"/>
      <c r="F433" s="295">
        <v>195.36</v>
      </c>
      <c r="G433" s="294"/>
      <c r="H433" s="181" t="s">
        <v>187</v>
      </c>
      <c r="I433" s="293" t="s">
        <v>615</v>
      </c>
      <c r="J433" s="294"/>
    </row>
    <row r="434" spans="2:10" ht="15" customHeight="1" x14ac:dyDescent="0.25">
      <c r="B434" s="293">
        <v>10</v>
      </c>
      <c r="C434" s="294"/>
      <c r="D434" s="293" t="s">
        <v>985</v>
      </c>
      <c r="E434" s="294"/>
      <c r="F434" s="295">
        <v>5577.84</v>
      </c>
      <c r="G434" s="294"/>
      <c r="H434" s="181" t="s">
        <v>187</v>
      </c>
      <c r="I434" s="293" t="s">
        <v>615</v>
      </c>
      <c r="J434" s="294"/>
    </row>
    <row r="435" spans="2:10" ht="15" customHeight="1" x14ac:dyDescent="0.25">
      <c r="B435" s="293">
        <v>11</v>
      </c>
      <c r="C435" s="294"/>
      <c r="D435" s="293" t="s">
        <v>985</v>
      </c>
      <c r="E435" s="294"/>
      <c r="F435" s="295">
        <v>199.2</v>
      </c>
      <c r="G435" s="294"/>
      <c r="H435" s="181" t="s">
        <v>562</v>
      </c>
      <c r="I435" s="293" t="s">
        <v>615</v>
      </c>
      <c r="J435" s="294"/>
    </row>
    <row r="436" spans="2:10" ht="15" customHeight="1" x14ac:dyDescent="0.25">
      <c r="B436" s="293">
        <v>12</v>
      </c>
      <c r="C436" s="294"/>
      <c r="D436" s="293" t="s">
        <v>985</v>
      </c>
      <c r="E436" s="294"/>
      <c r="F436" s="295">
        <v>4884.26</v>
      </c>
      <c r="G436" s="294"/>
      <c r="H436" s="181" t="s">
        <v>381</v>
      </c>
      <c r="I436" s="293" t="s">
        <v>615</v>
      </c>
      <c r="J436" s="294"/>
    </row>
    <row r="437" spans="2:10" ht="15" customHeight="1" x14ac:dyDescent="0.25">
      <c r="B437" s="293">
        <v>13</v>
      </c>
      <c r="C437" s="294"/>
      <c r="D437" s="293" t="s">
        <v>985</v>
      </c>
      <c r="E437" s="294"/>
      <c r="F437" s="295">
        <v>195.6</v>
      </c>
      <c r="G437" s="294"/>
      <c r="H437" s="181" t="s">
        <v>403</v>
      </c>
      <c r="I437" s="293" t="s">
        <v>986</v>
      </c>
      <c r="J437" s="294"/>
    </row>
    <row r="438" spans="2:10" ht="15" customHeight="1" x14ac:dyDescent="0.25">
      <c r="B438" s="293">
        <v>14</v>
      </c>
      <c r="C438" s="294"/>
      <c r="D438" s="293" t="s">
        <v>985</v>
      </c>
      <c r="E438" s="294"/>
      <c r="F438" s="295">
        <v>5918.56</v>
      </c>
      <c r="G438" s="294"/>
      <c r="H438" s="181" t="s">
        <v>546</v>
      </c>
      <c r="I438" s="293" t="s">
        <v>615</v>
      </c>
      <c r="J438" s="294"/>
    </row>
    <row r="439" spans="2:10" ht="15" customHeight="1" x14ac:dyDescent="0.25">
      <c r="B439" s="293">
        <v>15</v>
      </c>
      <c r="C439" s="294"/>
      <c r="D439" s="293" t="s">
        <v>985</v>
      </c>
      <c r="E439" s="294"/>
      <c r="F439" s="295">
        <v>200.04</v>
      </c>
      <c r="G439" s="294"/>
      <c r="H439" s="181" t="s">
        <v>546</v>
      </c>
      <c r="I439" s="293" t="s">
        <v>615</v>
      </c>
      <c r="J439" s="294"/>
    </row>
    <row r="440" spans="2:10" ht="15" customHeight="1" x14ac:dyDescent="0.25">
      <c r="B440" s="293">
        <v>16</v>
      </c>
      <c r="C440" s="294"/>
      <c r="D440" s="293" t="s">
        <v>985</v>
      </c>
      <c r="E440" s="294"/>
      <c r="F440" s="295">
        <v>384.12</v>
      </c>
      <c r="G440" s="294"/>
      <c r="H440" s="181" t="s">
        <v>587</v>
      </c>
      <c r="I440" s="293" t="s">
        <v>986</v>
      </c>
      <c r="J440" s="294"/>
    </row>
    <row r="441" spans="2:10" ht="15" customHeight="1" x14ac:dyDescent="0.25">
      <c r="B441" s="293">
        <v>17</v>
      </c>
      <c r="C441" s="294"/>
      <c r="D441" s="293" t="s">
        <v>985</v>
      </c>
      <c r="E441" s="294"/>
      <c r="F441" s="295">
        <v>181.06</v>
      </c>
      <c r="G441" s="294"/>
      <c r="H441" s="181" t="s">
        <v>549</v>
      </c>
      <c r="I441" s="293" t="s">
        <v>615</v>
      </c>
      <c r="J441" s="294"/>
    </row>
    <row r="442" spans="2:10" ht="15" customHeight="1" x14ac:dyDescent="0.25">
      <c r="B442" s="293">
        <v>18</v>
      </c>
      <c r="C442" s="294"/>
      <c r="D442" s="293" t="s">
        <v>985</v>
      </c>
      <c r="E442" s="294"/>
      <c r="F442" s="295">
        <v>4051.19</v>
      </c>
      <c r="G442" s="294"/>
      <c r="H442" s="181" t="s">
        <v>426</v>
      </c>
      <c r="I442" s="293" t="s">
        <v>615</v>
      </c>
      <c r="J442" s="294"/>
    </row>
    <row r="443" spans="2:10" ht="15" customHeight="1" x14ac:dyDescent="0.25">
      <c r="B443" s="293">
        <v>19</v>
      </c>
      <c r="C443" s="294"/>
      <c r="D443" s="293" t="s">
        <v>985</v>
      </c>
      <c r="E443" s="294"/>
      <c r="F443" s="295">
        <v>188.74</v>
      </c>
      <c r="G443" s="294"/>
      <c r="H443" s="181" t="s">
        <v>191</v>
      </c>
      <c r="I443" s="293" t="s">
        <v>615</v>
      </c>
      <c r="J443" s="294"/>
    </row>
    <row r="444" spans="2:10" ht="15" customHeight="1" x14ac:dyDescent="0.25">
      <c r="B444" s="293">
        <v>20</v>
      </c>
      <c r="C444" s="294"/>
      <c r="D444" s="293" t="s">
        <v>985</v>
      </c>
      <c r="E444" s="294"/>
      <c r="F444" s="295">
        <v>3698.73</v>
      </c>
      <c r="G444" s="294"/>
      <c r="H444" s="181" t="s">
        <v>195</v>
      </c>
      <c r="I444" s="293" t="s">
        <v>615</v>
      </c>
      <c r="J444" s="294"/>
    </row>
    <row r="445" spans="2:10" x14ac:dyDescent="0.25">
      <c r="B445" s="296"/>
      <c r="C445" s="294"/>
      <c r="D445" s="296"/>
      <c r="E445" s="294"/>
      <c r="F445" s="297">
        <v>31932.83</v>
      </c>
      <c r="G445" s="294"/>
      <c r="H445" s="180"/>
      <c r="I445" s="296"/>
      <c r="J445" s="294"/>
    </row>
    <row r="446" spans="2:10" ht="45.6" customHeight="1" x14ac:dyDescent="0.25">
      <c r="B446" s="298" t="s">
        <v>989</v>
      </c>
      <c r="C446" s="299"/>
      <c r="D446" s="299"/>
      <c r="E446" s="299"/>
      <c r="F446" s="299"/>
      <c r="G446" s="299"/>
      <c r="H446" s="299"/>
      <c r="I446" s="299"/>
      <c r="J446" s="299"/>
    </row>
    <row r="447" spans="2:10" ht="15" customHeight="1" x14ac:dyDescent="0.25">
      <c r="B447" s="296" t="s">
        <v>163</v>
      </c>
      <c r="C447" s="294"/>
      <c r="D447" s="296" t="s">
        <v>164</v>
      </c>
      <c r="E447" s="294"/>
      <c r="F447" s="296" t="s">
        <v>165</v>
      </c>
      <c r="G447" s="294"/>
      <c r="H447" s="180" t="s">
        <v>166</v>
      </c>
      <c r="I447" s="296" t="s">
        <v>167</v>
      </c>
      <c r="J447" s="294"/>
    </row>
    <row r="448" spans="2:10" ht="15" customHeight="1" x14ac:dyDescent="0.25">
      <c r="B448" s="293">
        <v>1</v>
      </c>
      <c r="C448" s="294"/>
      <c r="D448" s="293" t="s">
        <v>990</v>
      </c>
      <c r="E448" s="294"/>
      <c r="F448" s="295">
        <v>40</v>
      </c>
      <c r="G448" s="294"/>
      <c r="H448" s="181" t="s">
        <v>991</v>
      </c>
      <c r="I448" s="293" t="s">
        <v>571</v>
      </c>
      <c r="J448" s="294"/>
    </row>
    <row r="449" spans="2:10" ht="15" customHeight="1" x14ac:dyDescent="0.25">
      <c r="B449" s="293">
        <v>2</v>
      </c>
      <c r="C449" s="294"/>
      <c r="D449" s="293" t="s">
        <v>992</v>
      </c>
      <c r="E449" s="294"/>
      <c r="F449" s="295">
        <v>10</v>
      </c>
      <c r="G449" s="294"/>
      <c r="H449" s="181" t="s">
        <v>991</v>
      </c>
      <c r="I449" s="293" t="s">
        <v>571</v>
      </c>
      <c r="J449" s="294"/>
    </row>
    <row r="450" spans="2:10" ht="15" customHeight="1" x14ac:dyDescent="0.25">
      <c r="B450" s="293">
        <v>3</v>
      </c>
      <c r="C450" s="294"/>
      <c r="D450" s="293" t="s">
        <v>992</v>
      </c>
      <c r="E450" s="294"/>
      <c r="F450" s="295">
        <v>10</v>
      </c>
      <c r="G450" s="294"/>
      <c r="H450" s="181" t="s">
        <v>991</v>
      </c>
      <c r="I450" s="293" t="s">
        <v>571</v>
      </c>
      <c r="J450" s="294"/>
    </row>
    <row r="451" spans="2:10" ht="15" customHeight="1" x14ac:dyDescent="0.25">
      <c r="B451" s="293">
        <v>4</v>
      </c>
      <c r="C451" s="294"/>
      <c r="D451" s="293" t="s">
        <v>992</v>
      </c>
      <c r="E451" s="294"/>
      <c r="F451" s="295">
        <v>10</v>
      </c>
      <c r="G451" s="294"/>
      <c r="H451" s="181" t="s">
        <v>991</v>
      </c>
      <c r="I451" s="293" t="s">
        <v>571</v>
      </c>
      <c r="J451" s="294"/>
    </row>
    <row r="452" spans="2:10" ht="15" customHeight="1" x14ac:dyDescent="0.25">
      <c r="B452" s="293">
        <v>5</v>
      </c>
      <c r="C452" s="294"/>
      <c r="D452" s="293" t="s">
        <v>993</v>
      </c>
      <c r="E452" s="294"/>
      <c r="F452" s="295">
        <v>25</v>
      </c>
      <c r="G452" s="294"/>
      <c r="H452" s="181" t="s">
        <v>991</v>
      </c>
      <c r="I452" s="293" t="s">
        <v>571</v>
      </c>
      <c r="J452" s="294"/>
    </row>
    <row r="453" spans="2:10" ht="15" customHeight="1" x14ac:dyDescent="0.25">
      <c r="B453" s="293">
        <v>6</v>
      </c>
      <c r="C453" s="294"/>
      <c r="D453" s="293" t="s">
        <v>992</v>
      </c>
      <c r="E453" s="294"/>
      <c r="F453" s="295">
        <v>10</v>
      </c>
      <c r="G453" s="294"/>
      <c r="H453" s="181" t="s">
        <v>991</v>
      </c>
      <c r="I453" s="293" t="s">
        <v>571</v>
      </c>
      <c r="J453" s="294"/>
    </row>
    <row r="454" spans="2:10" ht="15" customHeight="1" x14ac:dyDescent="0.25">
      <c r="B454" s="293">
        <v>7</v>
      </c>
      <c r="C454" s="294"/>
      <c r="D454" s="293" t="s">
        <v>993</v>
      </c>
      <c r="E454" s="294"/>
      <c r="F454" s="295">
        <v>25</v>
      </c>
      <c r="G454" s="294"/>
      <c r="H454" s="181" t="s">
        <v>991</v>
      </c>
      <c r="I454" s="293" t="s">
        <v>571</v>
      </c>
      <c r="J454" s="294"/>
    </row>
    <row r="455" spans="2:10" ht="15" customHeight="1" x14ac:dyDescent="0.25">
      <c r="B455" s="293">
        <v>8</v>
      </c>
      <c r="C455" s="294"/>
      <c r="D455" s="293" t="s">
        <v>990</v>
      </c>
      <c r="E455" s="294"/>
      <c r="F455" s="295">
        <v>40</v>
      </c>
      <c r="G455" s="294"/>
      <c r="H455" s="181" t="s">
        <v>991</v>
      </c>
      <c r="I455" s="293" t="s">
        <v>571</v>
      </c>
      <c r="J455" s="294"/>
    </row>
    <row r="456" spans="2:10" ht="15" customHeight="1" x14ac:dyDescent="0.25">
      <c r="B456" s="293">
        <v>9</v>
      </c>
      <c r="C456" s="294"/>
      <c r="D456" s="293" t="s">
        <v>990</v>
      </c>
      <c r="E456" s="294"/>
      <c r="F456" s="295">
        <v>40</v>
      </c>
      <c r="G456" s="294"/>
      <c r="H456" s="181" t="s">
        <v>991</v>
      </c>
      <c r="I456" s="293" t="s">
        <v>571</v>
      </c>
      <c r="J456" s="294"/>
    </row>
    <row r="457" spans="2:10" ht="15" customHeight="1" x14ac:dyDescent="0.25">
      <c r="B457" s="293">
        <v>10</v>
      </c>
      <c r="C457" s="294"/>
      <c r="D457" s="293" t="s">
        <v>993</v>
      </c>
      <c r="E457" s="294"/>
      <c r="F457" s="295">
        <v>25</v>
      </c>
      <c r="G457" s="294"/>
      <c r="H457" s="181" t="s">
        <v>991</v>
      </c>
      <c r="I457" s="293" t="s">
        <v>571</v>
      </c>
      <c r="J457" s="294"/>
    </row>
    <row r="458" spans="2:10" ht="15" customHeight="1" x14ac:dyDescent="0.25">
      <c r="B458" s="293">
        <v>11</v>
      </c>
      <c r="C458" s="294"/>
      <c r="D458" s="293" t="s">
        <v>993</v>
      </c>
      <c r="E458" s="294"/>
      <c r="F458" s="295">
        <v>25</v>
      </c>
      <c r="G458" s="294"/>
      <c r="H458" s="181" t="s">
        <v>991</v>
      </c>
      <c r="I458" s="293" t="s">
        <v>571</v>
      </c>
      <c r="J458" s="294"/>
    </row>
    <row r="459" spans="2:10" ht="15" customHeight="1" x14ac:dyDescent="0.25">
      <c r="B459" s="293">
        <v>12</v>
      </c>
      <c r="C459" s="294"/>
      <c r="D459" s="293" t="s">
        <v>990</v>
      </c>
      <c r="E459" s="294"/>
      <c r="F459" s="295">
        <v>40</v>
      </c>
      <c r="G459" s="294"/>
      <c r="H459" s="181" t="s">
        <v>991</v>
      </c>
      <c r="I459" s="293" t="s">
        <v>571</v>
      </c>
      <c r="J459" s="294"/>
    </row>
    <row r="460" spans="2:10" x14ac:dyDescent="0.25">
      <c r="B460" s="296"/>
      <c r="C460" s="294"/>
      <c r="D460" s="296"/>
      <c r="E460" s="294"/>
      <c r="F460" s="297">
        <v>300</v>
      </c>
      <c r="G460" s="294"/>
      <c r="H460" s="180"/>
      <c r="I460" s="296"/>
      <c r="J460" s="294"/>
    </row>
    <row r="461" spans="2:10" ht="45.6" customHeight="1" x14ac:dyDescent="0.25">
      <c r="B461" s="298" t="s">
        <v>994</v>
      </c>
      <c r="C461" s="299"/>
      <c r="D461" s="299"/>
      <c r="E461" s="299"/>
      <c r="F461" s="299"/>
      <c r="G461" s="299"/>
      <c r="H461" s="299"/>
      <c r="I461" s="299"/>
      <c r="J461" s="299"/>
    </row>
    <row r="462" spans="2:10" ht="15" customHeight="1" x14ac:dyDescent="0.25">
      <c r="B462" s="296" t="s">
        <v>163</v>
      </c>
      <c r="C462" s="294"/>
      <c r="D462" s="296" t="s">
        <v>164</v>
      </c>
      <c r="E462" s="294"/>
      <c r="F462" s="296" t="s">
        <v>165</v>
      </c>
      <c r="G462" s="294"/>
      <c r="H462" s="180" t="s">
        <v>166</v>
      </c>
      <c r="I462" s="296" t="s">
        <v>167</v>
      </c>
      <c r="J462" s="294"/>
    </row>
    <row r="463" spans="2:10" ht="15" customHeight="1" x14ac:dyDescent="0.25">
      <c r="B463" s="293">
        <v>1</v>
      </c>
      <c r="C463" s="294"/>
      <c r="D463" s="293" t="s">
        <v>995</v>
      </c>
      <c r="E463" s="294"/>
      <c r="F463" s="295">
        <v>428.46</v>
      </c>
      <c r="G463" s="294"/>
      <c r="H463" s="181" t="s">
        <v>187</v>
      </c>
      <c r="I463" s="293" t="s">
        <v>996</v>
      </c>
      <c r="J463" s="294"/>
    </row>
    <row r="464" spans="2:10" x14ac:dyDescent="0.25">
      <c r="B464" s="296"/>
      <c r="C464" s="294"/>
      <c r="D464" s="296"/>
      <c r="E464" s="294"/>
      <c r="F464" s="297">
        <v>428.46</v>
      </c>
      <c r="G464" s="294"/>
      <c r="H464" s="180"/>
      <c r="I464" s="296"/>
      <c r="J464" s="294"/>
    </row>
    <row r="465" spans="2:10" ht="45.6" customHeight="1" x14ac:dyDescent="0.25">
      <c r="B465" s="298" t="s">
        <v>997</v>
      </c>
      <c r="C465" s="299"/>
      <c r="D465" s="299"/>
      <c r="E465" s="299"/>
      <c r="F465" s="299"/>
      <c r="G465" s="299"/>
      <c r="H465" s="299"/>
      <c r="I465" s="299"/>
      <c r="J465" s="299"/>
    </row>
    <row r="466" spans="2:10" ht="15" customHeight="1" x14ac:dyDescent="0.25">
      <c r="B466" s="296" t="s">
        <v>163</v>
      </c>
      <c r="C466" s="294"/>
      <c r="D466" s="296" t="s">
        <v>164</v>
      </c>
      <c r="E466" s="294"/>
      <c r="F466" s="296" t="s">
        <v>165</v>
      </c>
      <c r="G466" s="294"/>
      <c r="H466" s="180" t="s">
        <v>166</v>
      </c>
      <c r="I466" s="296" t="s">
        <v>167</v>
      </c>
      <c r="J466" s="294"/>
    </row>
    <row r="467" spans="2:10" ht="15" customHeight="1" x14ac:dyDescent="0.25">
      <c r="B467" s="293">
        <v>1</v>
      </c>
      <c r="C467" s="294"/>
      <c r="D467" s="293" t="s">
        <v>998</v>
      </c>
      <c r="E467" s="294"/>
      <c r="F467" s="295">
        <v>10</v>
      </c>
      <c r="G467" s="294"/>
      <c r="H467" s="181" t="s">
        <v>991</v>
      </c>
      <c r="I467" s="293" t="s">
        <v>999</v>
      </c>
      <c r="J467" s="294"/>
    </row>
    <row r="468" spans="2:10" ht="15" customHeight="1" x14ac:dyDescent="0.25">
      <c r="B468" s="293">
        <v>2</v>
      </c>
      <c r="C468" s="294"/>
      <c r="D468" s="293" t="s">
        <v>998</v>
      </c>
      <c r="E468" s="294"/>
      <c r="F468" s="295">
        <v>10</v>
      </c>
      <c r="G468" s="294"/>
      <c r="H468" s="181" t="s">
        <v>991</v>
      </c>
      <c r="I468" s="293" t="s">
        <v>999</v>
      </c>
      <c r="J468" s="294"/>
    </row>
    <row r="469" spans="2:10" ht="15" customHeight="1" x14ac:dyDescent="0.25">
      <c r="B469" s="293">
        <v>3</v>
      </c>
      <c r="C469" s="294"/>
      <c r="D469" s="293" t="s">
        <v>998</v>
      </c>
      <c r="E469" s="294"/>
      <c r="F469" s="295">
        <v>10</v>
      </c>
      <c r="G469" s="294"/>
      <c r="H469" s="181" t="s">
        <v>991</v>
      </c>
      <c r="I469" s="293" t="s">
        <v>999</v>
      </c>
      <c r="J469" s="294"/>
    </row>
    <row r="470" spans="2:10" ht="15" customHeight="1" x14ac:dyDescent="0.25">
      <c r="B470" s="293">
        <v>4</v>
      </c>
      <c r="C470" s="294"/>
      <c r="D470" s="293" t="s">
        <v>998</v>
      </c>
      <c r="E470" s="294"/>
      <c r="F470" s="295">
        <v>10</v>
      </c>
      <c r="G470" s="294"/>
      <c r="H470" s="181" t="s">
        <v>991</v>
      </c>
      <c r="I470" s="293" t="s">
        <v>999</v>
      </c>
      <c r="J470" s="294"/>
    </row>
    <row r="471" spans="2:10" x14ac:dyDescent="0.25">
      <c r="B471" s="296"/>
      <c r="C471" s="294"/>
      <c r="D471" s="296"/>
      <c r="E471" s="294"/>
      <c r="F471" s="297">
        <v>40</v>
      </c>
      <c r="G471" s="294"/>
      <c r="H471" s="180"/>
      <c r="I471" s="296"/>
      <c r="J471" s="294"/>
    </row>
    <row r="472" spans="2:10" ht="45.6" customHeight="1" x14ac:dyDescent="0.25">
      <c r="B472" s="298" t="s">
        <v>1000</v>
      </c>
      <c r="C472" s="299"/>
      <c r="D472" s="299"/>
      <c r="E472" s="299"/>
      <c r="F472" s="299"/>
      <c r="G472" s="299"/>
      <c r="H472" s="299"/>
      <c r="I472" s="299"/>
      <c r="J472" s="299"/>
    </row>
    <row r="473" spans="2:10" ht="15" customHeight="1" x14ac:dyDescent="0.25">
      <c r="B473" s="296" t="s">
        <v>163</v>
      </c>
      <c r="C473" s="294"/>
      <c r="D473" s="296" t="s">
        <v>164</v>
      </c>
      <c r="E473" s="294"/>
      <c r="F473" s="296" t="s">
        <v>165</v>
      </c>
      <c r="G473" s="294"/>
      <c r="H473" s="180" t="s">
        <v>166</v>
      </c>
      <c r="I473" s="296" t="s">
        <v>167</v>
      </c>
      <c r="J473" s="294"/>
    </row>
    <row r="474" spans="2:10" ht="15" customHeight="1" x14ac:dyDescent="0.25">
      <c r="B474" s="293">
        <v>1</v>
      </c>
      <c r="C474" s="294"/>
      <c r="D474" s="293" t="s">
        <v>1001</v>
      </c>
      <c r="E474" s="294"/>
      <c r="F474" s="295">
        <v>8909</v>
      </c>
      <c r="G474" s="294"/>
      <c r="H474" s="181" t="s">
        <v>426</v>
      </c>
      <c r="I474" s="293" t="s">
        <v>565</v>
      </c>
      <c r="J474" s="294"/>
    </row>
    <row r="475" spans="2:10" x14ac:dyDescent="0.25">
      <c r="B475" s="296"/>
      <c r="C475" s="294"/>
      <c r="D475" s="296"/>
      <c r="E475" s="294"/>
      <c r="F475" s="297">
        <v>8909</v>
      </c>
      <c r="G475" s="294"/>
      <c r="H475" s="180"/>
      <c r="I475" s="296"/>
      <c r="J475" s="294"/>
    </row>
    <row r="476" spans="2:10" ht="45.6" customHeight="1" x14ac:dyDescent="0.25">
      <c r="B476" s="298" t="s">
        <v>1002</v>
      </c>
      <c r="C476" s="299"/>
      <c r="D476" s="299"/>
      <c r="E476" s="299"/>
      <c r="F476" s="299"/>
      <c r="G476" s="299"/>
      <c r="H476" s="299"/>
      <c r="I476" s="299"/>
      <c r="J476" s="299"/>
    </row>
    <row r="477" spans="2:10" ht="15" customHeight="1" x14ac:dyDescent="0.25">
      <c r="B477" s="296" t="s">
        <v>163</v>
      </c>
      <c r="C477" s="294"/>
      <c r="D477" s="296" t="s">
        <v>164</v>
      </c>
      <c r="E477" s="294"/>
      <c r="F477" s="296" t="s">
        <v>165</v>
      </c>
      <c r="G477" s="294"/>
      <c r="H477" s="180" t="s">
        <v>166</v>
      </c>
      <c r="I477" s="296" t="s">
        <v>167</v>
      </c>
      <c r="J477" s="294"/>
    </row>
    <row r="478" spans="2:10" ht="15" customHeight="1" x14ac:dyDescent="0.25">
      <c r="B478" s="293">
        <v>1</v>
      </c>
      <c r="C478" s="294"/>
      <c r="D478" s="293" t="s">
        <v>1003</v>
      </c>
      <c r="E478" s="294"/>
      <c r="F478" s="295">
        <v>142.22</v>
      </c>
      <c r="G478" s="294"/>
      <c r="H478" s="181" t="s">
        <v>224</v>
      </c>
      <c r="I478" s="293" t="s">
        <v>1004</v>
      </c>
      <c r="J478" s="294"/>
    </row>
    <row r="479" spans="2:10" ht="15" customHeight="1" x14ac:dyDescent="0.25">
      <c r="B479" s="293">
        <v>2</v>
      </c>
      <c r="C479" s="294"/>
      <c r="D479" s="293" t="s">
        <v>1003</v>
      </c>
      <c r="E479" s="294"/>
      <c r="F479" s="295">
        <v>252.77</v>
      </c>
      <c r="G479" s="294"/>
      <c r="H479" s="181" t="s">
        <v>249</v>
      </c>
      <c r="I479" s="293" t="s">
        <v>1004</v>
      </c>
      <c r="J479" s="294"/>
    </row>
    <row r="480" spans="2:10" ht="15" customHeight="1" x14ac:dyDescent="0.25">
      <c r="B480" s="293">
        <v>3</v>
      </c>
      <c r="C480" s="294"/>
      <c r="D480" s="293" t="s">
        <v>1003</v>
      </c>
      <c r="E480" s="294"/>
      <c r="F480" s="295">
        <v>949.77</v>
      </c>
      <c r="G480" s="294"/>
      <c r="H480" s="181" t="s">
        <v>356</v>
      </c>
      <c r="I480" s="293" t="s">
        <v>1005</v>
      </c>
      <c r="J480" s="294"/>
    </row>
    <row r="481" spans="2:10" ht="15" customHeight="1" x14ac:dyDescent="0.25">
      <c r="B481" s="293">
        <v>4</v>
      </c>
      <c r="C481" s="294"/>
      <c r="D481" s="293" t="s">
        <v>1006</v>
      </c>
      <c r="E481" s="294"/>
      <c r="F481" s="295">
        <v>739.38</v>
      </c>
      <c r="G481" s="294"/>
      <c r="H481" s="181" t="s">
        <v>305</v>
      </c>
      <c r="I481" s="293" t="s">
        <v>1004</v>
      </c>
      <c r="J481" s="294"/>
    </row>
    <row r="482" spans="2:10" x14ac:dyDescent="0.25">
      <c r="B482" s="296"/>
      <c r="C482" s="294"/>
      <c r="D482" s="296"/>
      <c r="E482" s="294"/>
      <c r="F482" s="297">
        <v>2084.14</v>
      </c>
      <c r="G482" s="294"/>
      <c r="H482" s="180"/>
      <c r="I482" s="296"/>
      <c r="J482" s="294"/>
    </row>
    <row r="483" spans="2:10" ht="45.6" customHeight="1" x14ac:dyDescent="0.25">
      <c r="B483" s="298" t="s">
        <v>1007</v>
      </c>
      <c r="C483" s="299"/>
      <c r="D483" s="299"/>
      <c r="E483" s="299"/>
      <c r="F483" s="299"/>
      <c r="G483" s="299"/>
      <c r="H483" s="299"/>
      <c r="I483" s="299"/>
      <c r="J483" s="299"/>
    </row>
    <row r="484" spans="2:10" ht="15" customHeight="1" x14ac:dyDescent="0.25">
      <c r="B484" s="296" t="s">
        <v>163</v>
      </c>
      <c r="C484" s="294"/>
      <c r="D484" s="296" t="s">
        <v>164</v>
      </c>
      <c r="E484" s="294"/>
      <c r="F484" s="296" t="s">
        <v>165</v>
      </c>
      <c r="G484" s="294"/>
      <c r="H484" s="180" t="s">
        <v>166</v>
      </c>
      <c r="I484" s="296" t="s">
        <v>167</v>
      </c>
      <c r="J484" s="294"/>
    </row>
    <row r="485" spans="2:10" ht="15" customHeight="1" x14ac:dyDescent="0.25">
      <c r="B485" s="293">
        <v>1</v>
      </c>
      <c r="C485" s="294"/>
      <c r="D485" s="293" t="s">
        <v>1008</v>
      </c>
      <c r="E485" s="294"/>
      <c r="F485" s="295">
        <v>15895</v>
      </c>
      <c r="G485" s="294"/>
      <c r="H485" s="181" t="s">
        <v>198</v>
      </c>
      <c r="I485" s="293" t="s">
        <v>1009</v>
      </c>
      <c r="J485" s="294"/>
    </row>
    <row r="486" spans="2:10" ht="15" customHeight="1" x14ac:dyDescent="0.25">
      <c r="B486" s="293">
        <v>2</v>
      </c>
      <c r="C486" s="294"/>
      <c r="D486" s="293" t="s">
        <v>1008</v>
      </c>
      <c r="E486" s="294"/>
      <c r="F486" s="295">
        <v>15895</v>
      </c>
      <c r="G486" s="294"/>
      <c r="H486" s="181" t="s">
        <v>185</v>
      </c>
      <c r="I486" s="293" t="s">
        <v>1009</v>
      </c>
      <c r="J486" s="294"/>
    </row>
    <row r="487" spans="2:10" ht="15" customHeight="1" x14ac:dyDescent="0.25">
      <c r="B487" s="293">
        <v>3</v>
      </c>
      <c r="C487" s="294"/>
      <c r="D487" s="293" t="s">
        <v>1008</v>
      </c>
      <c r="E487" s="294"/>
      <c r="F487" s="295">
        <v>15895</v>
      </c>
      <c r="G487" s="294"/>
      <c r="H487" s="181" t="s">
        <v>309</v>
      </c>
      <c r="I487" s="293" t="s">
        <v>1009</v>
      </c>
      <c r="J487" s="294"/>
    </row>
    <row r="488" spans="2:10" ht="15" customHeight="1" x14ac:dyDescent="0.25">
      <c r="B488" s="293">
        <v>4</v>
      </c>
      <c r="C488" s="294"/>
      <c r="D488" s="293" t="s">
        <v>1008</v>
      </c>
      <c r="E488" s="294"/>
      <c r="F488" s="295">
        <v>15895</v>
      </c>
      <c r="G488" s="294"/>
      <c r="H488" s="181" t="s">
        <v>562</v>
      </c>
      <c r="I488" s="293" t="s">
        <v>1009</v>
      </c>
      <c r="J488" s="294"/>
    </row>
    <row r="489" spans="2:10" ht="15" customHeight="1" x14ac:dyDescent="0.25">
      <c r="B489" s="293">
        <v>5</v>
      </c>
      <c r="C489" s="294"/>
      <c r="D489" s="293" t="s">
        <v>1008</v>
      </c>
      <c r="E489" s="294"/>
      <c r="F489" s="295">
        <v>15895</v>
      </c>
      <c r="G489" s="294"/>
      <c r="H489" s="181" t="s">
        <v>652</v>
      </c>
      <c r="I489" s="293" t="s">
        <v>1009</v>
      </c>
      <c r="J489" s="294"/>
    </row>
    <row r="490" spans="2:10" ht="15" customHeight="1" x14ac:dyDescent="0.25">
      <c r="B490" s="293">
        <v>6</v>
      </c>
      <c r="C490" s="294"/>
      <c r="D490" s="293" t="s">
        <v>1008</v>
      </c>
      <c r="E490" s="294"/>
      <c r="F490" s="295">
        <v>15895</v>
      </c>
      <c r="G490" s="294"/>
      <c r="H490" s="181" t="s">
        <v>818</v>
      </c>
      <c r="I490" s="293" t="s">
        <v>1009</v>
      </c>
      <c r="J490" s="294"/>
    </row>
    <row r="491" spans="2:10" ht="15" customHeight="1" x14ac:dyDescent="0.25">
      <c r="B491" s="293">
        <v>7</v>
      </c>
      <c r="C491" s="294"/>
      <c r="D491" s="293" t="s">
        <v>1008</v>
      </c>
      <c r="E491" s="294"/>
      <c r="F491" s="295">
        <v>15880</v>
      </c>
      <c r="G491" s="294"/>
      <c r="H491" s="181" t="s">
        <v>1010</v>
      </c>
      <c r="I491" s="293" t="s">
        <v>1009</v>
      </c>
      <c r="J491" s="294"/>
    </row>
    <row r="492" spans="2:10" x14ac:dyDescent="0.25">
      <c r="B492" s="296"/>
      <c r="C492" s="294"/>
      <c r="D492" s="296"/>
      <c r="E492" s="294"/>
      <c r="F492" s="297">
        <v>111250</v>
      </c>
      <c r="G492" s="294"/>
      <c r="H492" s="180"/>
      <c r="I492" s="296"/>
      <c r="J492" s="294"/>
    </row>
    <row r="493" spans="2:10" ht="45.6" customHeight="1" x14ac:dyDescent="0.25">
      <c r="B493" s="298" t="s">
        <v>1011</v>
      </c>
      <c r="C493" s="299"/>
      <c r="D493" s="299"/>
      <c r="E493" s="299"/>
      <c r="F493" s="299"/>
      <c r="G493" s="299"/>
      <c r="H493" s="299"/>
      <c r="I493" s="299"/>
      <c r="J493" s="299"/>
    </row>
    <row r="494" spans="2:10" ht="15" customHeight="1" x14ac:dyDescent="0.25">
      <c r="B494" s="296" t="s">
        <v>163</v>
      </c>
      <c r="C494" s="294"/>
      <c r="D494" s="296" t="s">
        <v>164</v>
      </c>
      <c r="E494" s="294"/>
      <c r="F494" s="296" t="s">
        <v>165</v>
      </c>
      <c r="G494" s="294"/>
      <c r="H494" s="180" t="s">
        <v>166</v>
      </c>
      <c r="I494" s="296" t="s">
        <v>167</v>
      </c>
      <c r="J494" s="294"/>
    </row>
    <row r="495" spans="2:10" ht="15" customHeight="1" x14ac:dyDescent="0.25">
      <c r="B495" s="293">
        <v>1</v>
      </c>
      <c r="C495" s="294"/>
      <c r="D495" s="293" t="s">
        <v>1012</v>
      </c>
      <c r="E495" s="294"/>
      <c r="F495" s="295">
        <v>13</v>
      </c>
      <c r="G495" s="294"/>
      <c r="H495" s="181" t="s">
        <v>309</v>
      </c>
      <c r="I495" s="293" t="s">
        <v>929</v>
      </c>
      <c r="J495" s="294"/>
    </row>
    <row r="496" spans="2:10" ht="15" customHeight="1" x14ac:dyDescent="0.25">
      <c r="B496" s="293">
        <v>2</v>
      </c>
      <c r="C496" s="294"/>
      <c r="D496" s="293" t="s">
        <v>939</v>
      </c>
      <c r="E496" s="294"/>
      <c r="F496" s="295">
        <v>590</v>
      </c>
      <c r="G496" s="294"/>
      <c r="H496" s="181" t="s">
        <v>185</v>
      </c>
      <c r="I496" s="293" t="s">
        <v>931</v>
      </c>
      <c r="J496" s="294"/>
    </row>
    <row r="497" spans="2:10" ht="15" customHeight="1" x14ac:dyDescent="0.25">
      <c r="B497" s="293">
        <v>3</v>
      </c>
      <c r="C497" s="294"/>
      <c r="D497" s="293" t="s">
        <v>1013</v>
      </c>
      <c r="E497" s="294"/>
      <c r="F497" s="295">
        <v>684.4</v>
      </c>
      <c r="G497" s="294"/>
      <c r="H497" s="181" t="s">
        <v>249</v>
      </c>
      <c r="I497" s="293" t="s">
        <v>933</v>
      </c>
      <c r="J497" s="294"/>
    </row>
    <row r="498" spans="2:10" ht="15" customHeight="1" x14ac:dyDescent="0.25">
      <c r="B498" s="293">
        <v>4</v>
      </c>
      <c r="C498" s="294"/>
      <c r="D498" s="293" t="s">
        <v>1014</v>
      </c>
      <c r="E498" s="294"/>
      <c r="F498" s="295">
        <v>1400</v>
      </c>
      <c r="G498" s="294"/>
      <c r="H498" s="181" t="s">
        <v>185</v>
      </c>
      <c r="I498" s="293" t="s">
        <v>949</v>
      </c>
      <c r="J498" s="294"/>
    </row>
    <row r="499" spans="2:10" ht="15" customHeight="1" x14ac:dyDescent="0.25">
      <c r="B499" s="293">
        <v>5</v>
      </c>
      <c r="C499" s="294"/>
      <c r="D499" s="293" t="s">
        <v>1015</v>
      </c>
      <c r="E499" s="294"/>
      <c r="F499" s="295">
        <v>177</v>
      </c>
      <c r="G499" s="294"/>
      <c r="H499" s="181" t="s">
        <v>562</v>
      </c>
      <c r="I499" s="293" t="s">
        <v>933</v>
      </c>
      <c r="J499" s="294"/>
    </row>
    <row r="500" spans="2:10" ht="15" customHeight="1" x14ac:dyDescent="0.25">
      <c r="B500" s="293">
        <v>6</v>
      </c>
      <c r="C500" s="294"/>
      <c r="D500" s="293" t="s">
        <v>1013</v>
      </c>
      <c r="E500" s="294"/>
      <c r="F500" s="295">
        <v>684.4</v>
      </c>
      <c r="G500" s="294"/>
      <c r="H500" s="181" t="s">
        <v>249</v>
      </c>
      <c r="I500" s="293" t="s">
        <v>933</v>
      </c>
      <c r="J500" s="294"/>
    </row>
    <row r="501" spans="2:10" ht="15" customHeight="1" x14ac:dyDescent="0.25">
      <c r="B501" s="293">
        <v>7</v>
      </c>
      <c r="C501" s="294"/>
      <c r="D501" s="293" t="s">
        <v>1016</v>
      </c>
      <c r="E501" s="294"/>
      <c r="F501" s="295">
        <v>305</v>
      </c>
      <c r="G501" s="294"/>
      <c r="H501" s="181" t="s">
        <v>249</v>
      </c>
      <c r="I501" s="293" t="s">
        <v>929</v>
      </c>
      <c r="J501" s="294"/>
    </row>
    <row r="502" spans="2:10" ht="15" customHeight="1" x14ac:dyDescent="0.25">
      <c r="B502" s="293">
        <v>8</v>
      </c>
      <c r="C502" s="294"/>
      <c r="D502" s="293" t="s">
        <v>939</v>
      </c>
      <c r="E502" s="294"/>
      <c r="F502" s="295">
        <v>590</v>
      </c>
      <c r="G502" s="294"/>
      <c r="H502" s="181" t="s">
        <v>185</v>
      </c>
      <c r="I502" s="293" t="s">
        <v>931</v>
      </c>
      <c r="J502" s="294"/>
    </row>
    <row r="503" spans="2:10" ht="15" customHeight="1" x14ac:dyDescent="0.25">
      <c r="B503" s="293">
        <v>9</v>
      </c>
      <c r="C503" s="294"/>
      <c r="D503" s="293" t="s">
        <v>1014</v>
      </c>
      <c r="E503" s="294"/>
      <c r="F503" s="295">
        <v>1400</v>
      </c>
      <c r="G503" s="294"/>
      <c r="H503" s="181" t="s">
        <v>185</v>
      </c>
      <c r="I503" s="293" t="s">
        <v>949</v>
      </c>
      <c r="J503" s="294"/>
    </row>
    <row r="504" spans="2:10" ht="15" customHeight="1" x14ac:dyDescent="0.25">
      <c r="B504" s="293">
        <v>10</v>
      </c>
      <c r="C504" s="294"/>
      <c r="D504" s="293" t="s">
        <v>1013</v>
      </c>
      <c r="E504" s="294"/>
      <c r="F504" s="295">
        <v>684.4</v>
      </c>
      <c r="G504" s="294"/>
      <c r="H504" s="181" t="s">
        <v>286</v>
      </c>
      <c r="I504" s="293" t="s">
        <v>933</v>
      </c>
      <c r="J504" s="294"/>
    </row>
    <row r="505" spans="2:10" ht="15" customHeight="1" x14ac:dyDescent="0.25">
      <c r="B505" s="293">
        <v>11</v>
      </c>
      <c r="C505" s="294"/>
      <c r="D505" s="293" t="s">
        <v>939</v>
      </c>
      <c r="E505" s="294"/>
      <c r="F505" s="295">
        <v>590</v>
      </c>
      <c r="G505" s="294"/>
      <c r="H505" s="181" t="s">
        <v>286</v>
      </c>
      <c r="I505" s="293" t="s">
        <v>931</v>
      </c>
      <c r="J505" s="294"/>
    </row>
    <row r="506" spans="2:10" ht="15" customHeight="1" x14ac:dyDescent="0.25">
      <c r="B506" s="293">
        <v>12</v>
      </c>
      <c r="C506" s="294"/>
      <c r="D506" s="293" t="s">
        <v>1012</v>
      </c>
      <c r="E506" s="294"/>
      <c r="F506" s="295">
        <v>305</v>
      </c>
      <c r="G506" s="294"/>
      <c r="H506" s="181" t="s">
        <v>309</v>
      </c>
      <c r="I506" s="293" t="s">
        <v>929</v>
      </c>
      <c r="J506" s="294"/>
    </row>
    <row r="507" spans="2:10" ht="15" customHeight="1" x14ac:dyDescent="0.25">
      <c r="B507" s="293">
        <v>13</v>
      </c>
      <c r="C507" s="294"/>
      <c r="D507" s="293" t="s">
        <v>939</v>
      </c>
      <c r="E507" s="294"/>
      <c r="F507" s="295">
        <v>500</v>
      </c>
      <c r="G507" s="294"/>
      <c r="H507" s="181" t="s">
        <v>187</v>
      </c>
      <c r="I507" s="293" t="s">
        <v>931</v>
      </c>
      <c r="J507" s="294"/>
    </row>
    <row r="508" spans="2:10" ht="15" customHeight="1" x14ac:dyDescent="0.25">
      <c r="B508" s="293">
        <v>14</v>
      </c>
      <c r="C508" s="294"/>
      <c r="D508" s="293" t="s">
        <v>1014</v>
      </c>
      <c r="E508" s="294"/>
      <c r="F508" s="295">
        <v>1400</v>
      </c>
      <c r="G508" s="294"/>
      <c r="H508" s="181" t="s">
        <v>187</v>
      </c>
      <c r="I508" s="293" t="s">
        <v>949</v>
      </c>
      <c r="J508" s="294"/>
    </row>
    <row r="509" spans="2:10" ht="15" customHeight="1" x14ac:dyDescent="0.25">
      <c r="B509" s="293">
        <v>15</v>
      </c>
      <c r="C509" s="294"/>
      <c r="D509" s="293" t="s">
        <v>1014</v>
      </c>
      <c r="E509" s="294"/>
      <c r="F509" s="295">
        <v>1400</v>
      </c>
      <c r="G509" s="294"/>
      <c r="H509" s="181" t="s">
        <v>187</v>
      </c>
      <c r="I509" s="293" t="s">
        <v>949</v>
      </c>
      <c r="J509" s="294"/>
    </row>
    <row r="510" spans="2:10" ht="15" customHeight="1" x14ac:dyDescent="0.25">
      <c r="B510" s="293">
        <v>16</v>
      </c>
      <c r="C510" s="294"/>
      <c r="D510" s="293" t="s">
        <v>1012</v>
      </c>
      <c r="E510" s="294"/>
      <c r="F510" s="295">
        <v>305</v>
      </c>
      <c r="G510" s="294"/>
      <c r="H510" s="181" t="s">
        <v>562</v>
      </c>
      <c r="I510" s="293" t="s">
        <v>929</v>
      </c>
      <c r="J510" s="294"/>
    </row>
    <row r="511" spans="2:10" ht="15" customHeight="1" x14ac:dyDescent="0.25">
      <c r="B511" s="293">
        <v>17</v>
      </c>
      <c r="C511" s="294"/>
      <c r="D511" s="293" t="s">
        <v>1015</v>
      </c>
      <c r="E511" s="294"/>
      <c r="F511" s="295">
        <v>819.99</v>
      </c>
      <c r="G511" s="294"/>
      <c r="H511" s="181" t="s">
        <v>174</v>
      </c>
      <c r="I511" s="293" t="s">
        <v>933</v>
      </c>
      <c r="J511" s="294"/>
    </row>
    <row r="512" spans="2:10" ht="15" customHeight="1" x14ac:dyDescent="0.25">
      <c r="B512" s="293">
        <v>18</v>
      </c>
      <c r="C512" s="294"/>
      <c r="D512" s="293" t="s">
        <v>1017</v>
      </c>
      <c r="E512" s="294"/>
      <c r="F512" s="295">
        <v>305</v>
      </c>
      <c r="G512" s="294"/>
      <c r="H512" s="181" t="s">
        <v>943</v>
      </c>
      <c r="I512" s="293" t="s">
        <v>929</v>
      </c>
      <c r="J512" s="294"/>
    </row>
    <row r="513" spans="2:10" ht="15" customHeight="1" x14ac:dyDescent="0.25">
      <c r="B513" s="293">
        <v>19</v>
      </c>
      <c r="C513" s="294"/>
      <c r="D513" s="293" t="s">
        <v>1018</v>
      </c>
      <c r="E513" s="294"/>
      <c r="F513" s="295">
        <v>590</v>
      </c>
      <c r="G513" s="294"/>
      <c r="H513" s="181" t="s">
        <v>587</v>
      </c>
      <c r="I513" s="293" t="s">
        <v>931</v>
      </c>
      <c r="J513" s="294"/>
    </row>
    <row r="514" spans="2:10" ht="15" customHeight="1" x14ac:dyDescent="0.25">
      <c r="B514" s="293">
        <v>20</v>
      </c>
      <c r="C514" s="294"/>
      <c r="D514" s="293" t="s">
        <v>1019</v>
      </c>
      <c r="E514" s="294"/>
      <c r="F514" s="295">
        <v>650</v>
      </c>
      <c r="G514" s="294"/>
      <c r="H514" s="181" t="s">
        <v>587</v>
      </c>
      <c r="I514" s="293" t="s">
        <v>941</v>
      </c>
      <c r="J514" s="294"/>
    </row>
    <row r="515" spans="2:10" ht="15" customHeight="1" x14ac:dyDescent="0.25">
      <c r="B515" s="293">
        <v>21</v>
      </c>
      <c r="C515" s="294"/>
      <c r="D515" s="293" t="s">
        <v>1012</v>
      </c>
      <c r="E515" s="294"/>
      <c r="F515" s="295">
        <v>305</v>
      </c>
      <c r="G515" s="294"/>
      <c r="H515" s="181" t="s">
        <v>546</v>
      </c>
      <c r="I515" s="293" t="s">
        <v>929</v>
      </c>
      <c r="J515" s="294"/>
    </row>
    <row r="516" spans="2:10" ht="15" customHeight="1" x14ac:dyDescent="0.25">
      <c r="B516" s="293">
        <v>22</v>
      </c>
      <c r="C516" s="294"/>
      <c r="D516" s="293" t="s">
        <v>1018</v>
      </c>
      <c r="E516" s="294"/>
      <c r="F516" s="295">
        <v>590</v>
      </c>
      <c r="G516" s="294"/>
      <c r="H516" s="181" t="s">
        <v>549</v>
      </c>
      <c r="I516" s="293" t="s">
        <v>931</v>
      </c>
      <c r="J516" s="294"/>
    </row>
    <row r="517" spans="2:10" ht="15" customHeight="1" x14ac:dyDescent="0.25">
      <c r="B517" s="293">
        <v>23</v>
      </c>
      <c r="C517" s="294"/>
      <c r="D517" s="293" t="s">
        <v>1017</v>
      </c>
      <c r="E517" s="294"/>
      <c r="F517" s="295">
        <v>305</v>
      </c>
      <c r="G517" s="294"/>
      <c r="H517" s="181" t="s">
        <v>655</v>
      </c>
      <c r="I517" s="293" t="s">
        <v>929</v>
      </c>
      <c r="J517" s="294"/>
    </row>
    <row r="518" spans="2:10" ht="15" customHeight="1" x14ac:dyDescent="0.25">
      <c r="B518" s="293">
        <v>24</v>
      </c>
      <c r="C518" s="294"/>
      <c r="D518" s="293" t="s">
        <v>1015</v>
      </c>
      <c r="E518" s="294"/>
      <c r="F518" s="295">
        <v>819.99</v>
      </c>
      <c r="G518" s="294"/>
      <c r="H518" s="181" t="s">
        <v>655</v>
      </c>
      <c r="I518" s="293" t="s">
        <v>933</v>
      </c>
      <c r="J518" s="294"/>
    </row>
    <row r="519" spans="2:10" ht="15" customHeight="1" x14ac:dyDescent="0.25">
      <c r="B519" s="293">
        <v>25</v>
      </c>
      <c r="C519" s="294"/>
      <c r="D519" s="293" t="s">
        <v>1018</v>
      </c>
      <c r="E519" s="294"/>
      <c r="F519" s="295">
        <v>590</v>
      </c>
      <c r="G519" s="294"/>
      <c r="H519" s="181" t="s">
        <v>587</v>
      </c>
      <c r="I519" s="293" t="s">
        <v>931</v>
      </c>
      <c r="J519" s="294"/>
    </row>
    <row r="520" spans="2:10" x14ac:dyDescent="0.25">
      <c r="B520" s="296"/>
      <c r="C520" s="294"/>
      <c r="D520" s="296"/>
      <c r="E520" s="294"/>
      <c r="F520" s="297">
        <v>16003.18</v>
      </c>
      <c r="G520" s="294"/>
      <c r="H520" s="180"/>
      <c r="I520" s="296"/>
      <c r="J520" s="294"/>
    </row>
    <row r="521" spans="2:10" ht="45.6" customHeight="1" x14ac:dyDescent="0.25">
      <c r="B521" s="298" t="s">
        <v>1020</v>
      </c>
      <c r="C521" s="299"/>
      <c r="D521" s="299"/>
      <c r="E521" s="299"/>
      <c r="F521" s="299"/>
      <c r="G521" s="299"/>
      <c r="H521" s="299"/>
      <c r="I521" s="299"/>
      <c r="J521" s="299"/>
    </row>
    <row r="522" spans="2:10" ht="15" customHeight="1" x14ac:dyDescent="0.25">
      <c r="B522" s="296" t="s">
        <v>163</v>
      </c>
      <c r="C522" s="294"/>
      <c r="D522" s="296" t="s">
        <v>164</v>
      </c>
      <c r="E522" s="294"/>
      <c r="F522" s="296" t="s">
        <v>165</v>
      </c>
      <c r="G522" s="294"/>
      <c r="H522" s="180" t="s">
        <v>166</v>
      </c>
      <c r="I522" s="296" t="s">
        <v>167</v>
      </c>
      <c r="J522" s="294"/>
    </row>
    <row r="523" spans="2:10" ht="15" customHeight="1" x14ac:dyDescent="0.25">
      <c r="B523" s="293">
        <v>1</v>
      </c>
      <c r="C523" s="294"/>
      <c r="D523" s="293" t="s">
        <v>1021</v>
      </c>
      <c r="E523" s="294"/>
      <c r="F523" s="295">
        <v>180</v>
      </c>
      <c r="G523" s="294"/>
      <c r="H523" s="181" t="s">
        <v>209</v>
      </c>
      <c r="I523" s="293" t="s">
        <v>1022</v>
      </c>
      <c r="J523" s="294"/>
    </row>
    <row r="524" spans="2:10" ht="15" customHeight="1" x14ac:dyDescent="0.25">
      <c r="B524" s="293">
        <v>2</v>
      </c>
      <c r="C524" s="294"/>
      <c r="D524" s="293" t="s">
        <v>1021</v>
      </c>
      <c r="E524" s="294"/>
      <c r="F524" s="295">
        <v>180</v>
      </c>
      <c r="G524" s="294"/>
      <c r="H524" s="181" t="s">
        <v>286</v>
      </c>
      <c r="I524" s="293" t="s">
        <v>1022</v>
      </c>
      <c r="J524" s="294"/>
    </row>
    <row r="525" spans="2:10" ht="15" customHeight="1" x14ac:dyDescent="0.25">
      <c r="B525" s="293">
        <v>3</v>
      </c>
      <c r="C525" s="294"/>
      <c r="D525" s="293" t="s">
        <v>1023</v>
      </c>
      <c r="E525" s="294"/>
      <c r="F525" s="295">
        <v>2330</v>
      </c>
      <c r="G525" s="294"/>
      <c r="H525" s="181" t="s">
        <v>243</v>
      </c>
      <c r="I525" s="293" t="s">
        <v>1024</v>
      </c>
      <c r="J525" s="294"/>
    </row>
    <row r="526" spans="2:10" ht="15" customHeight="1" x14ac:dyDescent="0.25">
      <c r="B526" s="293">
        <v>4</v>
      </c>
      <c r="C526" s="294"/>
      <c r="D526" s="293" t="s">
        <v>1023</v>
      </c>
      <c r="E526" s="294"/>
      <c r="F526" s="295">
        <v>244.4</v>
      </c>
      <c r="G526" s="294"/>
      <c r="H526" s="181" t="s">
        <v>185</v>
      </c>
      <c r="I526" s="293" t="s">
        <v>1025</v>
      </c>
      <c r="J526" s="294"/>
    </row>
    <row r="527" spans="2:10" ht="15" customHeight="1" x14ac:dyDescent="0.25">
      <c r="B527" s="293">
        <v>5</v>
      </c>
      <c r="C527" s="294"/>
      <c r="D527" s="293" t="s">
        <v>1023</v>
      </c>
      <c r="E527" s="294"/>
      <c r="F527" s="295">
        <v>2330</v>
      </c>
      <c r="G527" s="294"/>
      <c r="H527" s="181" t="s">
        <v>185</v>
      </c>
      <c r="I527" s="293" t="s">
        <v>1024</v>
      </c>
      <c r="J527" s="294"/>
    </row>
    <row r="528" spans="2:10" ht="15" customHeight="1" x14ac:dyDescent="0.25">
      <c r="B528" s="293">
        <v>6</v>
      </c>
      <c r="C528" s="294"/>
      <c r="D528" s="293" t="s">
        <v>1026</v>
      </c>
      <c r="E528" s="294"/>
      <c r="F528" s="295">
        <v>650</v>
      </c>
      <c r="G528" s="294"/>
      <c r="H528" s="181" t="s">
        <v>290</v>
      </c>
      <c r="I528" s="293" t="s">
        <v>1022</v>
      </c>
      <c r="J528" s="294"/>
    </row>
    <row r="529" spans="2:10" ht="15" customHeight="1" x14ac:dyDescent="0.25">
      <c r="B529" s="293">
        <v>7</v>
      </c>
      <c r="C529" s="294"/>
      <c r="D529" s="293" t="s">
        <v>1023</v>
      </c>
      <c r="E529" s="294"/>
      <c r="F529" s="295">
        <v>262.45</v>
      </c>
      <c r="G529" s="294"/>
      <c r="H529" s="181" t="s">
        <v>187</v>
      </c>
      <c r="I529" s="293" t="s">
        <v>1025</v>
      </c>
      <c r="J529" s="294"/>
    </row>
    <row r="530" spans="2:10" ht="15" customHeight="1" x14ac:dyDescent="0.25">
      <c r="B530" s="293">
        <v>8</v>
      </c>
      <c r="C530" s="294"/>
      <c r="D530" s="293" t="s">
        <v>1023</v>
      </c>
      <c r="E530" s="294"/>
      <c r="F530" s="295">
        <v>2330</v>
      </c>
      <c r="G530" s="294"/>
      <c r="H530" s="181" t="s">
        <v>187</v>
      </c>
      <c r="I530" s="293" t="s">
        <v>1024</v>
      </c>
      <c r="J530" s="294"/>
    </row>
    <row r="531" spans="2:10" ht="15" customHeight="1" x14ac:dyDescent="0.25">
      <c r="B531" s="293">
        <v>9</v>
      </c>
      <c r="C531" s="294"/>
      <c r="D531" s="293" t="s">
        <v>1023</v>
      </c>
      <c r="E531" s="294"/>
      <c r="F531" s="295">
        <v>414.84</v>
      </c>
      <c r="G531" s="294"/>
      <c r="H531" s="181" t="s">
        <v>379</v>
      </c>
      <c r="I531" s="293" t="s">
        <v>1025</v>
      </c>
      <c r="J531" s="294"/>
    </row>
    <row r="532" spans="2:10" ht="15" customHeight="1" x14ac:dyDescent="0.25">
      <c r="B532" s="293">
        <v>10</v>
      </c>
      <c r="C532" s="294"/>
      <c r="D532" s="293" t="s">
        <v>1021</v>
      </c>
      <c r="E532" s="294"/>
      <c r="F532" s="295">
        <v>180</v>
      </c>
      <c r="G532" s="294"/>
      <c r="H532" s="181" t="s">
        <v>562</v>
      </c>
      <c r="I532" s="293" t="s">
        <v>1022</v>
      </c>
      <c r="J532" s="294"/>
    </row>
    <row r="533" spans="2:10" ht="15" customHeight="1" x14ac:dyDescent="0.25">
      <c r="B533" s="293">
        <v>11</v>
      </c>
      <c r="C533" s="294"/>
      <c r="D533" s="293" t="s">
        <v>1027</v>
      </c>
      <c r="E533" s="294"/>
      <c r="F533" s="295">
        <v>2330</v>
      </c>
      <c r="G533" s="294"/>
      <c r="H533" s="181" t="s">
        <v>562</v>
      </c>
      <c r="I533" s="293" t="s">
        <v>1024</v>
      </c>
      <c r="J533" s="294"/>
    </row>
    <row r="534" spans="2:10" ht="15" customHeight="1" x14ac:dyDescent="0.25">
      <c r="B534" s="293">
        <v>12</v>
      </c>
      <c r="C534" s="294"/>
      <c r="D534" s="293" t="s">
        <v>1027</v>
      </c>
      <c r="E534" s="294"/>
      <c r="F534" s="295">
        <v>2330</v>
      </c>
      <c r="G534" s="294"/>
      <c r="H534" s="181" t="s">
        <v>589</v>
      </c>
      <c r="I534" s="293" t="s">
        <v>1024</v>
      </c>
      <c r="J534" s="294"/>
    </row>
    <row r="535" spans="2:10" ht="15" customHeight="1" x14ac:dyDescent="0.25">
      <c r="B535" s="293">
        <v>13</v>
      </c>
      <c r="C535" s="294"/>
      <c r="D535" s="293" t="s">
        <v>1027</v>
      </c>
      <c r="E535" s="294"/>
      <c r="F535" s="295">
        <v>350.14</v>
      </c>
      <c r="G535" s="294"/>
      <c r="H535" s="181" t="s">
        <v>192</v>
      </c>
      <c r="I535" s="293" t="s">
        <v>1025</v>
      </c>
      <c r="J535" s="294"/>
    </row>
    <row r="536" spans="2:10" ht="15" customHeight="1" x14ac:dyDescent="0.25">
      <c r="B536" s="293">
        <v>14</v>
      </c>
      <c r="C536" s="294"/>
      <c r="D536" s="293" t="s">
        <v>1023</v>
      </c>
      <c r="E536" s="294"/>
      <c r="F536" s="295">
        <v>140.34</v>
      </c>
      <c r="G536" s="294"/>
      <c r="H536" s="181" t="s">
        <v>594</v>
      </c>
      <c r="I536" s="293" t="s">
        <v>1025</v>
      </c>
      <c r="J536" s="294"/>
    </row>
    <row r="537" spans="2:10" ht="15" customHeight="1" x14ac:dyDescent="0.25">
      <c r="B537" s="293">
        <v>15</v>
      </c>
      <c r="C537" s="294"/>
      <c r="D537" s="293" t="s">
        <v>1023</v>
      </c>
      <c r="E537" s="294"/>
      <c r="F537" s="295">
        <v>125.61</v>
      </c>
      <c r="G537" s="294"/>
      <c r="H537" s="181" t="s">
        <v>594</v>
      </c>
      <c r="I537" s="293" t="s">
        <v>1025</v>
      </c>
      <c r="J537" s="294"/>
    </row>
    <row r="538" spans="2:10" ht="15" customHeight="1" x14ac:dyDescent="0.25">
      <c r="B538" s="293">
        <v>16</v>
      </c>
      <c r="C538" s="294"/>
      <c r="D538" s="293" t="s">
        <v>1027</v>
      </c>
      <c r="E538" s="294"/>
      <c r="F538" s="295">
        <v>303.76</v>
      </c>
      <c r="G538" s="294"/>
      <c r="H538" s="181" t="s">
        <v>587</v>
      </c>
      <c r="I538" s="293" t="s">
        <v>1025</v>
      </c>
      <c r="J538" s="294"/>
    </row>
    <row r="539" spans="2:10" ht="15" customHeight="1" x14ac:dyDescent="0.25">
      <c r="B539" s="293">
        <v>17</v>
      </c>
      <c r="C539" s="294"/>
      <c r="D539" s="293" t="s">
        <v>1021</v>
      </c>
      <c r="E539" s="294"/>
      <c r="F539" s="295">
        <v>180</v>
      </c>
      <c r="G539" s="294"/>
      <c r="H539" s="181" t="s">
        <v>191</v>
      </c>
      <c r="I539" s="293" t="s">
        <v>1022</v>
      </c>
      <c r="J539" s="294"/>
    </row>
    <row r="540" spans="2:10" x14ac:dyDescent="0.25">
      <c r="B540" s="296"/>
      <c r="C540" s="294"/>
      <c r="D540" s="296"/>
      <c r="E540" s="294"/>
      <c r="F540" s="297">
        <v>14861.54</v>
      </c>
      <c r="G540" s="294"/>
      <c r="H540" s="180"/>
      <c r="I540" s="296"/>
      <c r="J540" s="294"/>
    </row>
    <row r="541" spans="2:10" ht="45.6" customHeight="1" x14ac:dyDescent="0.25">
      <c r="B541" s="298" t="s">
        <v>1028</v>
      </c>
      <c r="C541" s="299"/>
      <c r="D541" s="299"/>
      <c r="E541" s="299"/>
      <c r="F541" s="299"/>
      <c r="G541" s="299"/>
      <c r="H541" s="299"/>
      <c r="I541" s="299"/>
      <c r="J541" s="299"/>
    </row>
    <row r="542" spans="2:10" ht="15" customHeight="1" x14ac:dyDescent="0.25">
      <c r="B542" s="296" t="s">
        <v>163</v>
      </c>
      <c r="C542" s="294"/>
      <c r="D542" s="296" t="s">
        <v>164</v>
      </c>
      <c r="E542" s="294"/>
      <c r="F542" s="296" t="s">
        <v>165</v>
      </c>
      <c r="G542" s="294"/>
      <c r="H542" s="180" t="s">
        <v>166</v>
      </c>
      <c r="I542" s="296" t="s">
        <v>167</v>
      </c>
      <c r="J542" s="294"/>
    </row>
    <row r="543" spans="2:10" ht="15" customHeight="1" x14ac:dyDescent="0.25">
      <c r="B543" s="293">
        <v>1</v>
      </c>
      <c r="C543" s="294"/>
      <c r="D543" s="293" t="s">
        <v>1029</v>
      </c>
      <c r="E543" s="294"/>
      <c r="F543" s="295">
        <v>894</v>
      </c>
      <c r="G543" s="294"/>
      <c r="H543" s="181" t="s">
        <v>187</v>
      </c>
      <c r="I543" s="293" t="s">
        <v>1030</v>
      </c>
      <c r="J543" s="294"/>
    </row>
    <row r="544" spans="2:10" x14ac:dyDescent="0.25">
      <c r="B544" s="296"/>
      <c r="C544" s="294"/>
      <c r="D544" s="296"/>
      <c r="E544" s="294"/>
      <c r="F544" s="297">
        <v>894</v>
      </c>
      <c r="G544" s="294"/>
      <c r="H544" s="180"/>
      <c r="I544" s="296"/>
      <c r="J544" s="294"/>
    </row>
    <row r="545" spans="2:10" ht="45.6" customHeight="1" x14ac:dyDescent="0.25">
      <c r="B545" s="298" t="s">
        <v>1031</v>
      </c>
      <c r="C545" s="299"/>
      <c r="D545" s="299"/>
      <c r="E545" s="299"/>
      <c r="F545" s="299"/>
      <c r="G545" s="299"/>
      <c r="H545" s="299"/>
      <c r="I545" s="299"/>
      <c r="J545" s="299"/>
    </row>
    <row r="546" spans="2:10" ht="15" customHeight="1" x14ac:dyDescent="0.25">
      <c r="B546" s="296" t="s">
        <v>163</v>
      </c>
      <c r="C546" s="294"/>
      <c r="D546" s="296" t="s">
        <v>164</v>
      </c>
      <c r="E546" s="294"/>
      <c r="F546" s="296" t="s">
        <v>165</v>
      </c>
      <c r="G546" s="294"/>
      <c r="H546" s="180" t="s">
        <v>166</v>
      </c>
      <c r="I546" s="296" t="s">
        <v>167</v>
      </c>
      <c r="J546" s="294"/>
    </row>
    <row r="547" spans="2:10" ht="15" customHeight="1" x14ac:dyDescent="0.25">
      <c r="B547" s="293">
        <v>1</v>
      </c>
      <c r="C547" s="294"/>
      <c r="D547" s="293" t="s">
        <v>148</v>
      </c>
      <c r="E547" s="294"/>
      <c r="F547" s="295">
        <v>4979.6000000000004</v>
      </c>
      <c r="G547" s="294"/>
      <c r="H547" s="181" t="s">
        <v>219</v>
      </c>
      <c r="I547" s="293" t="s">
        <v>1032</v>
      </c>
      <c r="J547" s="294"/>
    </row>
    <row r="548" spans="2:10" ht="15" customHeight="1" x14ac:dyDescent="0.25">
      <c r="B548" s="293">
        <v>2</v>
      </c>
      <c r="C548" s="294"/>
      <c r="D548" s="293" t="s">
        <v>148</v>
      </c>
      <c r="E548" s="294"/>
      <c r="F548" s="295">
        <v>4979.6000000000004</v>
      </c>
      <c r="G548" s="294"/>
      <c r="H548" s="181" t="s">
        <v>305</v>
      </c>
      <c r="I548" s="293" t="s">
        <v>1032</v>
      </c>
      <c r="J548" s="294"/>
    </row>
    <row r="549" spans="2:10" ht="15" customHeight="1" x14ac:dyDescent="0.25">
      <c r="B549" s="293">
        <v>3</v>
      </c>
      <c r="C549" s="294"/>
      <c r="D549" s="293" t="s">
        <v>148</v>
      </c>
      <c r="E549" s="294"/>
      <c r="F549" s="295">
        <v>4979.6000000000004</v>
      </c>
      <c r="G549" s="294"/>
      <c r="H549" s="181" t="s">
        <v>366</v>
      </c>
      <c r="I549" s="293" t="s">
        <v>1032</v>
      </c>
      <c r="J549" s="294"/>
    </row>
    <row r="550" spans="2:10" ht="15" customHeight="1" x14ac:dyDescent="0.25">
      <c r="B550" s="293">
        <v>4</v>
      </c>
      <c r="C550" s="294"/>
      <c r="D550" s="293" t="s">
        <v>148</v>
      </c>
      <c r="E550" s="294"/>
      <c r="F550" s="295">
        <v>4979.6000000000004</v>
      </c>
      <c r="G550" s="294"/>
      <c r="H550" s="181" t="s">
        <v>485</v>
      </c>
      <c r="I550" s="293" t="s">
        <v>1032</v>
      </c>
      <c r="J550" s="294"/>
    </row>
    <row r="551" spans="2:10" ht="15" customHeight="1" x14ac:dyDescent="0.25">
      <c r="B551" s="293">
        <v>5</v>
      </c>
      <c r="C551" s="294"/>
      <c r="D551" s="293" t="s">
        <v>148</v>
      </c>
      <c r="E551" s="294"/>
      <c r="F551" s="295">
        <v>4979.6000000000004</v>
      </c>
      <c r="G551" s="294"/>
      <c r="H551" s="181" t="s">
        <v>263</v>
      </c>
      <c r="I551" s="293" t="s">
        <v>1032</v>
      </c>
      <c r="J551" s="294"/>
    </row>
    <row r="552" spans="2:10" ht="15" customHeight="1" x14ac:dyDescent="0.25">
      <c r="B552" s="293">
        <v>6</v>
      </c>
      <c r="C552" s="294"/>
      <c r="D552" s="293" t="s">
        <v>148</v>
      </c>
      <c r="E552" s="294"/>
      <c r="F552" s="295">
        <v>4481.6400000000003</v>
      </c>
      <c r="G552" s="294"/>
      <c r="H552" s="181" t="s">
        <v>548</v>
      </c>
      <c r="I552" s="293" t="s">
        <v>1032</v>
      </c>
      <c r="J552" s="294"/>
    </row>
    <row r="553" spans="2:10" x14ac:dyDescent="0.25">
      <c r="B553" s="296"/>
      <c r="C553" s="294"/>
      <c r="D553" s="296"/>
      <c r="E553" s="294"/>
      <c r="F553" s="297">
        <v>29379.64</v>
      </c>
      <c r="G553" s="294"/>
      <c r="H553" s="180"/>
      <c r="I553" s="296"/>
      <c r="J553" s="294"/>
    </row>
    <row r="554" spans="2:10" ht="45.6" customHeight="1" x14ac:dyDescent="0.25">
      <c r="B554" s="298" t="s">
        <v>1033</v>
      </c>
      <c r="C554" s="299"/>
      <c r="D554" s="299"/>
      <c r="E554" s="299"/>
      <c r="F554" s="299"/>
      <c r="G554" s="299"/>
      <c r="H554" s="299"/>
      <c r="I554" s="299"/>
      <c r="J554" s="299"/>
    </row>
    <row r="555" spans="2:10" ht="15" customHeight="1" x14ac:dyDescent="0.25">
      <c r="B555" s="296" t="s">
        <v>163</v>
      </c>
      <c r="C555" s="294"/>
      <c r="D555" s="296" t="s">
        <v>164</v>
      </c>
      <c r="E555" s="294"/>
      <c r="F555" s="296" t="s">
        <v>165</v>
      </c>
      <c r="G555" s="294"/>
      <c r="H555" s="180" t="s">
        <v>166</v>
      </c>
      <c r="I555" s="296" t="s">
        <v>167</v>
      </c>
      <c r="J555" s="294"/>
    </row>
    <row r="556" spans="2:10" ht="15" customHeight="1" x14ac:dyDescent="0.25">
      <c r="B556" s="293">
        <v>1</v>
      </c>
      <c r="C556" s="294"/>
      <c r="D556" s="293" t="s">
        <v>1034</v>
      </c>
      <c r="E556" s="294"/>
      <c r="F556" s="295">
        <v>90</v>
      </c>
      <c r="G556" s="294"/>
      <c r="H556" s="181" t="s">
        <v>253</v>
      </c>
      <c r="I556" s="293" t="s">
        <v>1035</v>
      </c>
      <c r="J556" s="294"/>
    </row>
    <row r="557" spans="2:10" ht="15" customHeight="1" x14ac:dyDescent="0.25">
      <c r="B557" s="293">
        <v>2</v>
      </c>
      <c r="C557" s="294"/>
      <c r="D557" s="293" t="s">
        <v>1034</v>
      </c>
      <c r="E557" s="294"/>
      <c r="F557" s="295">
        <v>120</v>
      </c>
      <c r="G557" s="294"/>
      <c r="H557" s="181" t="s">
        <v>259</v>
      </c>
      <c r="I557" s="293" t="s">
        <v>1036</v>
      </c>
      <c r="J557" s="294"/>
    </row>
    <row r="558" spans="2:10" ht="15" customHeight="1" x14ac:dyDescent="0.25">
      <c r="B558" s="293">
        <v>3</v>
      </c>
      <c r="C558" s="294"/>
      <c r="D558" s="293" t="s">
        <v>1034</v>
      </c>
      <c r="E558" s="294"/>
      <c r="F558" s="295">
        <v>135</v>
      </c>
      <c r="G558" s="294"/>
      <c r="H558" s="181" t="s">
        <v>186</v>
      </c>
      <c r="I558" s="293" t="s">
        <v>1037</v>
      </c>
      <c r="J558" s="294"/>
    </row>
    <row r="559" spans="2:10" ht="15" customHeight="1" x14ac:dyDescent="0.25">
      <c r="B559" s="293">
        <v>4</v>
      </c>
      <c r="C559" s="294"/>
      <c r="D559" s="293" t="s">
        <v>1034</v>
      </c>
      <c r="E559" s="294"/>
      <c r="F559" s="295">
        <v>154</v>
      </c>
      <c r="G559" s="294"/>
      <c r="H559" s="181" t="s">
        <v>279</v>
      </c>
      <c r="I559" s="293" t="s">
        <v>1038</v>
      </c>
      <c r="J559" s="294"/>
    </row>
    <row r="560" spans="2:10" ht="15" customHeight="1" x14ac:dyDescent="0.25">
      <c r="B560" s="293">
        <v>5</v>
      </c>
      <c r="C560" s="294"/>
      <c r="D560" s="293" t="s">
        <v>1034</v>
      </c>
      <c r="E560" s="294"/>
      <c r="F560" s="295">
        <v>120</v>
      </c>
      <c r="G560" s="294"/>
      <c r="H560" s="181" t="s">
        <v>338</v>
      </c>
      <c r="I560" s="293" t="s">
        <v>1036</v>
      </c>
      <c r="J560" s="294"/>
    </row>
    <row r="561" spans="2:10" ht="15" customHeight="1" x14ac:dyDescent="0.25">
      <c r="B561" s="293">
        <v>6</v>
      </c>
      <c r="C561" s="294"/>
      <c r="D561" s="293" t="s">
        <v>1034</v>
      </c>
      <c r="E561" s="294"/>
      <c r="F561" s="295">
        <v>135</v>
      </c>
      <c r="G561" s="294"/>
      <c r="H561" s="181" t="s">
        <v>351</v>
      </c>
      <c r="I561" s="293" t="s">
        <v>1037</v>
      </c>
      <c r="J561" s="294"/>
    </row>
    <row r="562" spans="2:10" ht="15" customHeight="1" x14ac:dyDescent="0.25">
      <c r="B562" s="293">
        <v>7</v>
      </c>
      <c r="C562" s="294"/>
      <c r="D562" s="293" t="s">
        <v>1034</v>
      </c>
      <c r="E562" s="294"/>
      <c r="F562" s="295">
        <v>240</v>
      </c>
      <c r="G562" s="294"/>
      <c r="H562" s="181" t="s">
        <v>351</v>
      </c>
      <c r="I562" s="293" t="s">
        <v>1036</v>
      </c>
      <c r="J562" s="294"/>
    </row>
    <row r="563" spans="2:10" ht="15" customHeight="1" x14ac:dyDescent="0.25">
      <c r="B563" s="293">
        <v>8</v>
      </c>
      <c r="C563" s="294"/>
      <c r="D563" s="293" t="s">
        <v>1034</v>
      </c>
      <c r="E563" s="294"/>
      <c r="F563" s="295">
        <v>120</v>
      </c>
      <c r="G563" s="294"/>
      <c r="H563" s="181" t="s">
        <v>338</v>
      </c>
      <c r="I563" s="293" t="s">
        <v>1036</v>
      </c>
      <c r="J563" s="294"/>
    </row>
    <row r="564" spans="2:10" ht="15" customHeight="1" x14ac:dyDescent="0.25">
      <c r="B564" s="293">
        <v>9</v>
      </c>
      <c r="C564" s="294"/>
      <c r="D564" s="293" t="s">
        <v>1034</v>
      </c>
      <c r="E564" s="294"/>
      <c r="F564" s="295">
        <v>231</v>
      </c>
      <c r="G564" s="294"/>
      <c r="H564" s="181" t="s">
        <v>187</v>
      </c>
      <c r="I564" s="293" t="s">
        <v>1039</v>
      </c>
      <c r="J564" s="294"/>
    </row>
    <row r="565" spans="2:10" ht="15" customHeight="1" x14ac:dyDescent="0.25">
      <c r="B565" s="293">
        <v>10</v>
      </c>
      <c r="C565" s="294"/>
      <c r="D565" s="293" t="s">
        <v>1034</v>
      </c>
      <c r="E565" s="294"/>
      <c r="F565" s="295">
        <v>588</v>
      </c>
      <c r="G565" s="294"/>
      <c r="H565" s="181" t="s">
        <v>345</v>
      </c>
      <c r="I565" s="293" t="s">
        <v>1038</v>
      </c>
      <c r="J565" s="294"/>
    </row>
    <row r="566" spans="2:10" ht="15" customHeight="1" x14ac:dyDescent="0.25">
      <c r="B566" s="293">
        <v>11</v>
      </c>
      <c r="C566" s="294"/>
      <c r="D566" s="293" t="s">
        <v>1034</v>
      </c>
      <c r="E566" s="294"/>
      <c r="F566" s="295">
        <v>90</v>
      </c>
      <c r="G566" s="294"/>
      <c r="H566" s="181" t="s">
        <v>354</v>
      </c>
      <c r="I566" s="293" t="s">
        <v>1037</v>
      </c>
      <c r="J566" s="294"/>
    </row>
    <row r="567" spans="2:10" ht="15" customHeight="1" x14ac:dyDescent="0.25">
      <c r="B567" s="293">
        <v>12</v>
      </c>
      <c r="C567" s="294"/>
      <c r="D567" s="293" t="s">
        <v>1034</v>
      </c>
      <c r="E567" s="294"/>
      <c r="F567" s="295">
        <v>675</v>
      </c>
      <c r="G567" s="294"/>
      <c r="H567" s="181" t="s">
        <v>366</v>
      </c>
      <c r="I567" s="293" t="s">
        <v>1037</v>
      </c>
      <c r="J567" s="294"/>
    </row>
    <row r="568" spans="2:10" ht="15" customHeight="1" x14ac:dyDescent="0.25">
      <c r="B568" s="293">
        <v>13</v>
      </c>
      <c r="C568" s="294"/>
      <c r="D568" s="293" t="s">
        <v>1034</v>
      </c>
      <c r="E568" s="294"/>
      <c r="F568" s="295">
        <v>180</v>
      </c>
      <c r="G568" s="294"/>
      <c r="H568" s="181" t="s">
        <v>366</v>
      </c>
      <c r="I568" s="293" t="s">
        <v>1037</v>
      </c>
      <c r="J568" s="294"/>
    </row>
    <row r="569" spans="2:10" ht="15" customHeight="1" x14ac:dyDescent="0.25">
      <c r="B569" s="293">
        <v>14</v>
      </c>
      <c r="C569" s="294"/>
      <c r="D569" s="293" t="s">
        <v>1034</v>
      </c>
      <c r="E569" s="294"/>
      <c r="F569" s="295">
        <v>180</v>
      </c>
      <c r="G569" s="294"/>
      <c r="H569" s="181" t="s">
        <v>366</v>
      </c>
      <c r="I569" s="293" t="s">
        <v>1035</v>
      </c>
      <c r="J569" s="294"/>
    </row>
    <row r="570" spans="2:10" ht="15" customHeight="1" x14ac:dyDescent="0.25">
      <c r="B570" s="293">
        <v>15</v>
      </c>
      <c r="C570" s="294"/>
      <c r="D570" s="293" t="s">
        <v>1034</v>
      </c>
      <c r="E570" s="294"/>
      <c r="F570" s="295">
        <v>90</v>
      </c>
      <c r="G570" s="294"/>
      <c r="H570" s="181" t="s">
        <v>366</v>
      </c>
      <c r="I570" s="293" t="s">
        <v>1035</v>
      </c>
      <c r="J570" s="294"/>
    </row>
    <row r="571" spans="2:10" ht="15" customHeight="1" x14ac:dyDescent="0.25">
      <c r="B571" s="293">
        <v>16</v>
      </c>
      <c r="C571" s="294"/>
      <c r="D571" s="293" t="s">
        <v>1034</v>
      </c>
      <c r="E571" s="294"/>
      <c r="F571" s="295">
        <v>90</v>
      </c>
      <c r="G571" s="294"/>
      <c r="H571" s="181" t="s">
        <v>366</v>
      </c>
      <c r="I571" s="293" t="s">
        <v>1035</v>
      </c>
      <c r="J571" s="294"/>
    </row>
    <row r="572" spans="2:10" ht="15" customHeight="1" x14ac:dyDescent="0.25">
      <c r="B572" s="293">
        <v>17</v>
      </c>
      <c r="C572" s="294"/>
      <c r="D572" s="293" t="s">
        <v>1034</v>
      </c>
      <c r="E572" s="294"/>
      <c r="F572" s="295">
        <v>90</v>
      </c>
      <c r="G572" s="294"/>
      <c r="H572" s="181" t="s">
        <v>366</v>
      </c>
      <c r="I572" s="293" t="s">
        <v>1035</v>
      </c>
      <c r="J572" s="294"/>
    </row>
    <row r="573" spans="2:10" ht="15" customHeight="1" x14ac:dyDescent="0.25">
      <c r="B573" s="293">
        <v>18</v>
      </c>
      <c r="C573" s="294"/>
      <c r="D573" s="293" t="s">
        <v>1034</v>
      </c>
      <c r="E573" s="294"/>
      <c r="F573" s="295">
        <v>225</v>
      </c>
      <c r="G573" s="294"/>
      <c r="H573" s="181" t="s">
        <v>393</v>
      </c>
      <c r="I573" s="293" t="s">
        <v>1037</v>
      </c>
      <c r="J573" s="294"/>
    </row>
    <row r="574" spans="2:10" ht="15" customHeight="1" x14ac:dyDescent="0.25">
      <c r="B574" s="293">
        <v>19</v>
      </c>
      <c r="C574" s="294"/>
      <c r="D574" s="293" t="s">
        <v>1034</v>
      </c>
      <c r="E574" s="294"/>
      <c r="F574" s="295">
        <v>120</v>
      </c>
      <c r="G574" s="294"/>
      <c r="H574" s="181" t="s">
        <v>399</v>
      </c>
      <c r="I574" s="293" t="s">
        <v>1036</v>
      </c>
      <c r="J574" s="294"/>
    </row>
    <row r="575" spans="2:10" ht="15" customHeight="1" x14ac:dyDescent="0.25">
      <c r="B575" s="293">
        <v>20</v>
      </c>
      <c r="C575" s="294"/>
      <c r="D575" s="293" t="s">
        <v>1034</v>
      </c>
      <c r="E575" s="294"/>
      <c r="F575" s="295">
        <v>524.72</v>
      </c>
      <c r="G575" s="294"/>
      <c r="H575" s="181" t="s">
        <v>642</v>
      </c>
      <c r="I575" s="293" t="s">
        <v>1039</v>
      </c>
      <c r="J575" s="294"/>
    </row>
    <row r="576" spans="2:10" ht="15" customHeight="1" x14ac:dyDescent="0.25">
      <c r="B576" s="293">
        <v>21</v>
      </c>
      <c r="C576" s="294"/>
      <c r="D576" s="293" t="s">
        <v>1034</v>
      </c>
      <c r="E576" s="294"/>
      <c r="F576" s="295">
        <v>90</v>
      </c>
      <c r="G576" s="294"/>
      <c r="H576" s="181" t="s">
        <v>492</v>
      </c>
      <c r="I576" s="293" t="s">
        <v>1037</v>
      </c>
      <c r="J576" s="294"/>
    </row>
    <row r="577" spans="2:10" ht="15" customHeight="1" x14ac:dyDescent="0.25">
      <c r="B577" s="293">
        <v>22</v>
      </c>
      <c r="C577" s="294"/>
      <c r="D577" s="293" t="s">
        <v>1034</v>
      </c>
      <c r="E577" s="294"/>
      <c r="F577" s="295">
        <v>90</v>
      </c>
      <c r="G577" s="294"/>
      <c r="H577" s="181" t="s">
        <v>492</v>
      </c>
      <c r="I577" s="293" t="s">
        <v>1035</v>
      </c>
      <c r="J577" s="294"/>
    </row>
    <row r="578" spans="2:10" ht="15" customHeight="1" x14ac:dyDescent="0.25">
      <c r="B578" s="293">
        <v>23</v>
      </c>
      <c r="C578" s="294"/>
      <c r="D578" s="293" t="s">
        <v>1034</v>
      </c>
      <c r="E578" s="294"/>
      <c r="F578" s="295">
        <v>63</v>
      </c>
      <c r="G578" s="294"/>
      <c r="H578" s="181" t="s">
        <v>416</v>
      </c>
      <c r="I578" s="293" t="s">
        <v>1040</v>
      </c>
      <c r="J578" s="294"/>
    </row>
    <row r="579" spans="2:10" ht="15" customHeight="1" x14ac:dyDescent="0.25">
      <c r="B579" s="293">
        <v>24</v>
      </c>
      <c r="C579" s="294"/>
      <c r="D579" s="293" t="s">
        <v>1034</v>
      </c>
      <c r="E579" s="294"/>
      <c r="F579" s="295">
        <v>154</v>
      </c>
      <c r="G579" s="294"/>
      <c r="H579" s="181" t="s">
        <v>433</v>
      </c>
      <c r="I579" s="293" t="s">
        <v>1038</v>
      </c>
      <c r="J579" s="294"/>
    </row>
    <row r="580" spans="2:10" ht="15" customHeight="1" x14ac:dyDescent="0.25">
      <c r="B580" s="293">
        <v>25</v>
      </c>
      <c r="C580" s="294"/>
      <c r="D580" s="293" t="s">
        <v>1034</v>
      </c>
      <c r="E580" s="294"/>
      <c r="F580" s="295">
        <v>206.92</v>
      </c>
      <c r="G580" s="294"/>
      <c r="H580" s="181" t="s">
        <v>655</v>
      </c>
      <c r="I580" s="293" t="s">
        <v>1039</v>
      </c>
      <c r="J580" s="294"/>
    </row>
    <row r="581" spans="2:10" ht="15" customHeight="1" x14ac:dyDescent="0.25">
      <c r="B581" s="293">
        <v>26</v>
      </c>
      <c r="C581" s="294"/>
      <c r="D581" s="293" t="s">
        <v>1034</v>
      </c>
      <c r="E581" s="294"/>
      <c r="F581" s="295">
        <v>120</v>
      </c>
      <c r="G581" s="294"/>
      <c r="H581" s="181" t="s">
        <v>503</v>
      </c>
      <c r="I581" s="293" t="s">
        <v>1036</v>
      </c>
      <c r="J581" s="294"/>
    </row>
    <row r="582" spans="2:10" ht="15" customHeight="1" x14ac:dyDescent="0.25">
      <c r="B582" s="293">
        <v>27</v>
      </c>
      <c r="C582" s="294"/>
      <c r="D582" s="293" t="s">
        <v>1034</v>
      </c>
      <c r="E582" s="294"/>
      <c r="F582" s="295">
        <v>310.38</v>
      </c>
      <c r="G582" s="294"/>
      <c r="H582" s="181" t="s">
        <v>503</v>
      </c>
      <c r="I582" s="293" t="s">
        <v>1039</v>
      </c>
      <c r="J582" s="294"/>
    </row>
    <row r="583" spans="2:10" ht="15" customHeight="1" x14ac:dyDescent="0.25">
      <c r="B583" s="293">
        <v>28</v>
      </c>
      <c r="C583" s="294"/>
      <c r="D583" s="293" t="s">
        <v>1034</v>
      </c>
      <c r="E583" s="294"/>
      <c r="F583" s="295">
        <v>154</v>
      </c>
      <c r="G583" s="294"/>
      <c r="H583" s="181" t="s">
        <v>503</v>
      </c>
      <c r="I583" s="293" t="s">
        <v>1041</v>
      </c>
      <c r="J583" s="294"/>
    </row>
    <row r="584" spans="2:10" x14ac:dyDescent="0.25">
      <c r="B584" s="296"/>
      <c r="C584" s="294"/>
      <c r="D584" s="296"/>
      <c r="E584" s="294"/>
      <c r="F584" s="297">
        <v>5386.02</v>
      </c>
      <c r="G584" s="294"/>
      <c r="H584" s="180"/>
      <c r="I584" s="296"/>
      <c r="J584" s="294"/>
    </row>
    <row r="585" spans="2:10" ht="45.6" customHeight="1" x14ac:dyDescent="0.25">
      <c r="B585" s="298" t="s">
        <v>1042</v>
      </c>
      <c r="C585" s="299"/>
      <c r="D585" s="299"/>
      <c r="E585" s="299"/>
      <c r="F585" s="299"/>
      <c r="G585" s="299"/>
      <c r="H585" s="299"/>
      <c r="I585" s="299"/>
      <c r="J585" s="299"/>
    </row>
    <row r="586" spans="2:10" ht="15" customHeight="1" x14ac:dyDescent="0.25">
      <c r="B586" s="296" t="s">
        <v>163</v>
      </c>
      <c r="C586" s="294"/>
      <c r="D586" s="296" t="s">
        <v>164</v>
      </c>
      <c r="E586" s="294"/>
      <c r="F586" s="296" t="s">
        <v>165</v>
      </c>
      <c r="G586" s="294"/>
      <c r="H586" s="180" t="s">
        <v>166</v>
      </c>
      <c r="I586" s="296" t="s">
        <v>167</v>
      </c>
      <c r="J586" s="294"/>
    </row>
    <row r="587" spans="2:10" ht="15" customHeight="1" x14ac:dyDescent="0.25">
      <c r="B587" s="293">
        <v>1</v>
      </c>
      <c r="C587" s="294"/>
      <c r="D587" s="293" t="s">
        <v>1043</v>
      </c>
      <c r="E587" s="294"/>
      <c r="F587" s="295">
        <v>90</v>
      </c>
      <c r="G587" s="294"/>
      <c r="H587" s="181" t="s">
        <v>217</v>
      </c>
      <c r="I587" s="293" t="s">
        <v>1037</v>
      </c>
      <c r="J587" s="294"/>
    </row>
    <row r="588" spans="2:10" ht="15" customHeight="1" x14ac:dyDescent="0.25">
      <c r="B588" s="293">
        <v>2</v>
      </c>
      <c r="C588" s="294"/>
      <c r="D588" s="293" t="s">
        <v>1044</v>
      </c>
      <c r="E588" s="294"/>
      <c r="F588" s="295">
        <v>90</v>
      </c>
      <c r="G588" s="294"/>
      <c r="H588" s="181" t="s">
        <v>217</v>
      </c>
      <c r="I588" s="293" t="s">
        <v>1045</v>
      </c>
      <c r="J588" s="294"/>
    </row>
    <row r="589" spans="2:10" ht="15" customHeight="1" x14ac:dyDescent="0.25">
      <c r="B589" s="293">
        <v>3</v>
      </c>
      <c r="C589" s="294"/>
      <c r="D589" s="293" t="s">
        <v>1046</v>
      </c>
      <c r="E589" s="294"/>
      <c r="F589" s="295">
        <v>233.5</v>
      </c>
      <c r="G589" s="294"/>
      <c r="H589" s="181" t="s">
        <v>249</v>
      </c>
      <c r="I589" s="293" t="s">
        <v>1047</v>
      </c>
      <c r="J589" s="294"/>
    </row>
    <row r="590" spans="2:10" ht="15" customHeight="1" x14ac:dyDescent="0.25">
      <c r="B590" s="293">
        <v>4</v>
      </c>
      <c r="C590" s="294"/>
      <c r="D590" s="293" t="s">
        <v>1046</v>
      </c>
      <c r="E590" s="294"/>
      <c r="F590" s="295">
        <v>216.2</v>
      </c>
      <c r="G590" s="294"/>
      <c r="H590" s="181" t="s">
        <v>624</v>
      </c>
      <c r="I590" s="293" t="s">
        <v>1047</v>
      </c>
      <c r="J590" s="294"/>
    </row>
    <row r="591" spans="2:10" ht="15" customHeight="1" x14ac:dyDescent="0.25">
      <c r="B591" s="293">
        <v>5</v>
      </c>
      <c r="C591" s="294"/>
      <c r="D591" s="293" t="s">
        <v>1048</v>
      </c>
      <c r="E591" s="294"/>
      <c r="F591" s="295">
        <v>720</v>
      </c>
      <c r="G591" s="294"/>
      <c r="H591" s="181" t="s">
        <v>331</v>
      </c>
      <c r="I591" s="293" t="s">
        <v>1049</v>
      </c>
      <c r="J591" s="294"/>
    </row>
    <row r="592" spans="2:10" ht="15" customHeight="1" x14ac:dyDescent="0.25">
      <c r="B592" s="293">
        <v>6</v>
      </c>
      <c r="C592" s="294"/>
      <c r="D592" s="293" t="s">
        <v>1046</v>
      </c>
      <c r="E592" s="294"/>
      <c r="F592" s="295">
        <v>189</v>
      </c>
      <c r="G592" s="294"/>
      <c r="H592" s="181" t="s">
        <v>468</v>
      </c>
      <c r="I592" s="293" t="s">
        <v>1047</v>
      </c>
      <c r="J592" s="294"/>
    </row>
    <row r="593" spans="2:10" ht="15" customHeight="1" x14ac:dyDescent="0.25">
      <c r="B593" s="293">
        <v>7</v>
      </c>
      <c r="C593" s="294"/>
      <c r="D593" s="293" t="s">
        <v>1046</v>
      </c>
      <c r="E593" s="294"/>
      <c r="F593" s="295">
        <v>204.3</v>
      </c>
      <c r="G593" s="294"/>
      <c r="H593" s="181" t="s">
        <v>587</v>
      </c>
      <c r="I593" s="293" t="s">
        <v>1047</v>
      </c>
      <c r="J593" s="294"/>
    </row>
    <row r="594" spans="2:10" ht="15" customHeight="1" x14ac:dyDescent="0.25">
      <c r="B594" s="293">
        <v>8</v>
      </c>
      <c r="C594" s="294"/>
      <c r="D594" s="293" t="s">
        <v>1046</v>
      </c>
      <c r="E594" s="294"/>
      <c r="F594" s="295">
        <v>181</v>
      </c>
      <c r="G594" s="294"/>
      <c r="H594" s="181" t="s">
        <v>585</v>
      </c>
      <c r="I594" s="293" t="s">
        <v>1047</v>
      </c>
      <c r="J594" s="294"/>
    </row>
    <row r="595" spans="2:10" ht="15" customHeight="1" x14ac:dyDescent="0.25">
      <c r="B595" s="293">
        <v>9</v>
      </c>
      <c r="C595" s="294"/>
      <c r="D595" s="293" t="s">
        <v>1046</v>
      </c>
      <c r="E595" s="294"/>
      <c r="F595" s="295">
        <v>183</v>
      </c>
      <c r="G595" s="294"/>
      <c r="H595" s="181" t="s">
        <v>194</v>
      </c>
      <c r="I595" s="293" t="s">
        <v>1047</v>
      </c>
      <c r="J595" s="294"/>
    </row>
    <row r="596" spans="2:10" x14ac:dyDescent="0.25">
      <c r="B596" s="296"/>
      <c r="C596" s="294"/>
      <c r="D596" s="296"/>
      <c r="E596" s="294"/>
      <c r="F596" s="297">
        <v>2107</v>
      </c>
      <c r="G596" s="294"/>
      <c r="H596" s="180"/>
      <c r="I596" s="296"/>
      <c r="J596" s="294"/>
    </row>
    <row r="597" spans="2:10" ht="45.6" customHeight="1" x14ac:dyDescent="0.25">
      <c r="B597" s="298" t="s">
        <v>605</v>
      </c>
      <c r="C597" s="299"/>
      <c r="D597" s="299"/>
      <c r="E597" s="299"/>
      <c r="F597" s="299"/>
      <c r="G597" s="299"/>
      <c r="H597" s="299"/>
      <c r="I597" s="299"/>
      <c r="J597" s="299"/>
    </row>
    <row r="598" spans="2:10" ht="15" customHeight="1" x14ac:dyDescent="0.25">
      <c r="B598" s="296" t="s">
        <v>163</v>
      </c>
      <c r="C598" s="294"/>
      <c r="D598" s="296" t="s">
        <v>164</v>
      </c>
      <c r="E598" s="294"/>
      <c r="F598" s="296" t="s">
        <v>165</v>
      </c>
      <c r="G598" s="294"/>
      <c r="H598" s="180" t="s">
        <v>166</v>
      </c>
      <c r="I598" s="296" t="s">
        <v>167</v>
      </c>
      <c r="J598" s="294"/>
    </row>
    <row r="599" spans="2:10" ht="15" customHeight="1" x14ac:dyDescent="0.25">
      <c r="B599" s="293">
        <v>1</v>
      </c>
      <c r="C599" s="294"/>
      <c r="D599" s="293" t="s">
        <v>1050</v>
      </c>
      <c r="E599" s="294"/>
      <c r="F599" s="295">
        <v>50</v>
      </c>
      <c r="G599" s="294"/>
      <c r="H599" s="181" t="s">
        <v>388</v>
      </c>
      <c r="I599" s="293" t="s">
        <v>616</v>
      </c>
      <c r="J599" s="294"/>
    </row>
    <row r="600" spans="2:10" ht="15" customHeight="1" x14ac:dyDescent="0.25">
      <c r="B600" s="293">
        <v>2</v>
      </c>
      <c r="C600" s="294"/>
      <c r="D600" s="293" t="s">
        <v>1051</v>
      </c>
      <c r="E600" s="294"/>
      <c r="F600" s="295">
        <v>229.8</v>
      </c>
      <c r="G600" s="294"/>
      <c r="H600" s="181" t="s">
        <v>399</v>
      </c>
      <c r="I600" s="293" t="s">
        <v>616</v>
      </c>
      <c r="J600" s="294"/>
    </row>
    <row r="601" spans="2:10" ht="34.5" customHeight="1" x14ac:dyDescent="0.25">
      <c r="B601" s="293">
        <v>3</v>
      </c>
      <c r="C601" s="294"/>
      <c r="D601" s="293" t="s">
        <v>1051</v>
      </c>
      <c r="E601" s="294"/>
      <c r="F601" s="295">
        <v>300</v>
      </c>
      <c r="G601" s="294"/>
      <c r="H601" s="181" t="s">
        <v>399</v>
      </c>
      <c r="I601" s="293" t="s">
        <v>618</v>
      </c>
      <c r="J601" s="294"/>
    </row>
    <row r="602" spans="2:10" ht="27" customHeight="1" x14ac:dyDescent="0.25">
      <c r="B602" s="293">
        <v>4</v>
      </c>
      <c r="C602" s="294"/>
      <c r="D602" s="293" t="s">
        <v>1051</v>
      </c>
      <c r="E602" s="294"/>
      <c r="F602" s="295">
        <v>255</v>
      </c>
      <c r="G602" s="294"/>
      <c r="H602" s="181" t="s">
        <v>399</v>
      </c>
      <c r="I602" s="293" t="s">
        <v>1052</v>
      </c>
      <c r="J602" s="294"/>
    </row>
    <row r="603" spans="2:10" ht="37.5" customHeight="1" x14ac:dyDescent="0.25">
      <c r="B603" s="293">
        <v>5</v>
      </c>
      <c r="C603" s="294"/>
      <c r="D603" s="293" t="s">
        <v>1051</v>
      </c>
      <c r="E603" s="294"/>
      <c r="F603" s="295">
        <v>270</v>
      </c>
      <c r="G603" s="294"/>
      <c r="H603" s="181" t="s">
        <v>399</v>
      </c>
      <c r="I603" s="293" t="s">
        <v>1053</v>
      </c>
      <c r="J603" s="294"/>
    </row>
    <row r="604" spans="2:10" ht="51.75" customHeight="1" x14ac:dyDescent="0.25">
      <c r="B604" s="293">
        <v>6</v>
      </c>
      <c r="C604" s="294"/>
      <c r="D604" s="293" t="s">
        <v>1051</v>
      </c>
      <c r="E604" s="294"/>
      <c r="F604" s="295">
        <v>210</v>
      </c>
      <c r="G604" s="294"/>
      <c r="H604" s="181" t="s">
        <v>397</v>
      </c>
      <c r="I604" s="293" t="s">
        <v>1054</v>
      </c>
      <c r="J604" s="294"/>
    </row>
    <row r="605" spans="2:10" ht="51.75" customHeight="1" x14ac:dyDescent="0.25">
      <c r="B605" s="293">
        <v>7</v>
      </c>
      <c r="C605" s="294"/>
      <c r="D605" s="293" t="s">
        <v>1055</v>
      </c>
      <c r="E605" s="294"/>
      <c r="F605" s="295">
        <v>57.9</v>
      </c>
      <c r="G605" s="294"/>
      <c r="H605" s="181" t="s">
        <v>424</v>
      </c>
      <c r="I605" s="293" t="s">
        <v>627</v>
      </c>
      <c r="J605" s="294"/>
    </row>
    <row r="606" spans="2:10" x14ac:dyDescent="0.25">
      <c r="B606" s="296"/>
      <c r="C606" s="294"/>
      <c r="D606" s="296"/>
      <c r="E606" s="294"/>
      <c r="F606" s="297">
        <v>1372.7</v>
      </c>
      <c r="G606" s="294"/>
      <c r="H606" s="180"/>
      <c r="I606" s="296"/>
      <c r="J606" s="294"/>
    </row>
    <row r="607" spans="2:10" ht="45.6" customHeight="1" x14ac:dyDescent="0.25">
      <c r="B607" s="298" t="s">
        <v>1056</v>
      </c>
      <c r="C607" s="299"/>
      <c r="D607" s="299"/>
      <c r="E607" s="299"/>
      <c r="F607" s="299"/>
      <c r="G607" s="299"/>
      <c r="H607" s="299"/>
      <c r="I607" s="299"/>
      <c r="J607" s="299"/>
    </row>
    <row r="608" spans="2:10" ht="15" customHeight="1" x14ac:dyDescent="0.25">
      <c r="B608" s="296" t="s">
        <v>163</v>
      </c>
      <c r="C608" s="294"/>
      <c r="D608" s="296" t="s">
        <v>164</v>
      </c>
      <c r="E608" s="294"/>
      <c r="F608" s="296" t="s">
        <v>165</v>
      </c>
      <c r="G608" s="294"/>
      <c r="H608" s="180" t="s">
        <v>166</v>
      </c>
      <c r="I608" s="296" t="s">
        <v>167</v>
      </c>
      <c r="J608" s="294"/>
    </row>
    <row r="609" spans="2:10" ht="15" customHeight="1" x14ac:dyDescent="0.25">
      <c r="B609" s="293">
        <v>1</v>
      </c>
      <c r="C609" s="294"/>
      <c r="D609" s="293" t="s">
        <v>1057</v>
      </c>
      <c r="E609" s="294"/>
      <c r="F609" s="295">
        <v>7470</v>
      </c>
      <c r="G609" s="294"/>
      <c r="H609" s="181" t="s">
        <v>420</v>
      </c>
      <c r="I609" s="293" t="s">
        <v>1058</v>
      </c>
      <c r="J609" s="294"/>
    </row>
    <row r="610" spans="2:10" x14ac:dyDescent="0.25">
      <c r="B610" s="296"/>
      <c r="C610" s="294"/>
      <c r="D610" s="296"/>
      <c r="E610" s="294"/>
      <c r="F610" s="297">
        <v>7470</v>
      </c>
      <c r="G610" s="294"/>
      <c r="H610" s="180"/>
      <c r="I610" s="296"/>
      <c r="J610" s="294"/>
    </row>
    <row r="611" spans="2:10" ht="45.6" customHeight="1" x14ac:dyDescent="0.25">
      <c r="B611" s="298" t="s">
        <v>1059</v>
      </c>
      <c r="C611" s="299"/>
      <c r="D611" s="299"/>
      <c r="E611" s="299"/>
      <c r="F611" s="299"/>
      <c r="G611" s="299"/>
      <c r="H611" s="299"/>
      <c r="I611" s="299"/>
      <c r="J611" s="299"/>
    </row>
    <row r="612" spans="2:10" ht="15" customHeight="1" x14ac:dyDescent="0.25">
      <c r="B612" s="296" t="s">
        <v>163</v>
      </c>
      <c r="C612" s="294"/>
      <c r="D612" s="296" t="s">
        <v>164</v>
      </c>
      <c r="E612" s="294"/>
      <c r="F612" s="296" t="s">
        <v>165</v>
      </c>
      <c r="G612" s="294"/>
      <c r="H612" s="180" t="s">
        <v>166</v>
      </c>
      <c r="I612" s="296" t="s">
        <v>167</v>
      </c>
      <c r="J612" s="294"/>
    </row>
    <row r="613" spans="2:10" ht="15" customHeight="1" x14ac:dyDescent="0.25">
      <c r="B613" s="293">
        <v>1</v>
      </c>
      <c r="C613" s="294"/>
      <c r="D613" s="293" t="s">
        <v>54</v>
      </c>
      <c r="E613" s="294"/>
      <c r="F613" s="295">
        <v>53891.18</v>
      </c>
      <c r="G613" s="294"/>
      <c r="H613" s="181" t="s">
        <v>275</v>
      </c>
      <c r="I613" s="293" t="s">
        <v>1060</v>
      </c>
      <c r="J613" s="294"/>
    </row>
    <row r="614" spans="2:10" x14ac:dyDescent="0.25">
      <c r="B614" s="296"/>
      <c r="C614" s="294"/>
      <c r="D614" s="296"/>
      <c r="E614" s="294"/>
      <c r="F614" s="297">
        <v>53891.18</v>
      </c>
      <c r="G614" s="294"/>
      <c r="H614" s="180"/>
      <c r="I614" s="296"/>
      <c r="J614" s="294"/>
    </row>
    <row r="615" spans="2:10" ht="12.6" customHeight="1" x14ac:dyDescent="0.25"/>
    <row r="616" spans="2:10" ht="108.4" customHeight="1" x14ac:dyDescent="0.25"/>
  </sheetData>
  <mergeCells count="2321">
    <mergeCell ref="C2:E2"/>
    <mergeCell ref="C4:E4"/>
    <mergeCell ref="C6:E6"/>
    <mergeCell ref="B9:J9"/>
    <mergeCell ref="B10:C10"/>
    <mergeCell ref="D10:E10"/>
    <mergeCell ref="F10:G10"/>
    <mergeCell ref="I10:J10"/>
    <mergeCell ref="B15:C15"/>
    <mergeCell ref="D15:E15"/>
    <mergeCell ref="F15:G15"/>
    <mergeCell ref="I15:J15"/>
    <mergeCell ref="B16:C16"/>
    <mergeCell ref="D16:E16"/>
    <mergeCell ref="F16:G16"/>
    <mergeCell ref="I16:J16"/>
    <mergeCell ref="B13:C13"/>
    <mergeCell ref="D13:E13"/>
    <mergeCell ref="F13:G13"/>
    <mergeCell ref="I13:J13"/>
    <mergeCell ref="D14:E14"/>
    <mergeCell ref="F14:G14"/>
    <mergeCell ref="I14:J14"/>
    <mergeCell ref="B11:C11"/>
    <mergeCell ref="D11:E11"/>
    <mergeCell ref="F11:G11"/>
    <mergeCell ref="I11:J11"/>
    <mergeCell ref="B12:C12"/>
    <mergeCell ref="D12:E12"/>
    <mergeCell ref="F12:G12"/>
    <mergeCell ref="I12:J12"/>
    <mergeCell ref="B20:C20"/>
    <mergeCell ref="D20:E20"/>
    <mergeCell ref="F20:G20"/>
    <mergeCell ref="I20:J20"/>
    <mergeCell ref="B21:C21"/>
    <mergeCell ref="D21:E21"/>
    <mergeCell ref="F21:G21"/>
    <mergeCell ref="I21:J21"/>
    <mergeCell ref="B17:C17"/>
    <mergeCell ref="D17:E17"/>
    <mergeCell ref="F17:G17"/>
    <mergeCell ref="I17:J17"/>
    <mergeCell ref="B18:J18"/>
    <mergeCell ref="B19:C19"/>
    <mergeCell ref="D19:E19"/>
    <mergeCell ref="F19:G19"/>
    <mergeCell ref="I19:J19"/>
    <mergeCell ref="B25:C25"/>
    <mergeCell ref="D25:E25"/>
    <mergeCell ref="F25:G25"/>
    <mergeCell ref="I25:J25"/>
    <mergeCell ref="B26:C26"/>
    <mergeCell ref="D26:E26"/>
    <mergeCell ref="F26:G26"/>
    <mergeCell ref="I26:J26"/>
    <mergeCell ref="B22:J22"/>
    <mergeCell ref="B23:C23"/>
    <mergeCell ref="D23:E23"/>
    <mergeCell ref="F23:G23"/>
    <mergeCell ref="I23:J23"/>
    <mergeCell ref="B24:C24"/>
    <mergeCell ref="D24:E24"/>
    <mergeCell ref="F24:G24"/>
    <mergeCell ref="I24:J24"/>
    <mergeCell ref="B31:C31"/>
    <mergeCell ref="D31:E31"/>
    <mergeCell ref="F31:G31"/>
    <mergeCell ref="I31:J31"/>
    <mergeCell ref="B32:C32"/>
    <mergeCell ref="D32:E32"/>
    <mergeCell ref="F32:G32"/>
    <mergeCell ref="I32:J32"/>
    <mergeCell ref="B29:C29"/>
    <mergeCell ref="D29:E29"/>
    <mergeCell ref="F29:G29"/>
    <mergeCell ref="I29:J29"/>
    <mergeCell ref="B30:C30"/>
    <mergeCell ref="D30:E30"/>
    <mergeCell ref="F30:G30"/>
    <mergeCell ref="I30:J30"/>
    <mergeCell ref="B27:C27"/>
    <mergeCell ref="D27:E27"/>
    <mergeCell ref="F27:G27"/>
    <mergeCell ref="I27:J27"/>
    <mergeCell ref="B28:C28"/>
    <mergeCell ref="D28:E28"/>
    <mergeCell ref="F28:G28"/>
    <mergeCell ref="I28:J28"/>
    <mergeCell ref="B38:C38"/>
    <mergeCell ref="D38:E38"/>
    <mergeCell ref="F38:G38"/>
    <mergeCell ref="I38:J38"/>
    <mergeCell ref="B39:C39"/>
    <mergeCell ref="D39:E39"/>
    <mergeCell ref="F39:G39"/>
    <mergeCell ref="I39:J39"/>
    <mergeCell ref="B36:C36"/>
    <mergeCell ref="D36:E36"/>
    <mergeCell ref="F36:G36"/>
    <mergeCell ref="I36:J36"/>
    <mergeCell ref="B37:C37"/>
    <mergeCell ref="D37:E37"/>
    <mergeCell ref="F37:G37"/>
    <mergeCell ref="I37:J37"/>
    <mergeCell ref="B33:J33"/>
    <mergeCell ref="B34:C34"/>
    <mergeCell ref="D34:E34"/>
    <mergeCell ref="F34:G34"/>
    <mergeCell ref="I34:J34"/>
    <mergeCell ref="B35:C35"/>
    <mergeCell ref="D35:E35"/>
    <mergeCell ref="F35:G35"/>
    <mergeCell ref="I35:J35"/>
    <mergeCell ref="B44:C44"/>
    <mergeCell ref="D44:E44"/>
    <mergeCell ref="F44:G44"/>
    <mergeCell ref="I44:J44"/>
    <mergeCell ref="B45:C45"/>
    <mergeCell ref="D45:E45"/>
    <mergeCell ref="F45:G45"/>
    <mergeCell ref="I45:J45"/>
    <mergeCell ref="B42:C42"/>
    <mergeCell ref="D42:E42"/>
    <mergeCell ref="F42:G42"/>
    <mergeCell ref="I42:J42"/>
    <mergeCell ref="B43:C43"/>
    <mergeCell ref="D43:E43"/>
    <mergeCell ref="F43:G43"/>
    <mergeCell ref="I43:J43"/>
    <mergeCell ref="B40:C40"/>
    <mergeCell ref="D40:E40"/>
    <mergeCell ref="F40:G40"/>
    <mergeCell ref="I40:J40"/>
    <mergeCell ref="B41:C41"/>
    <mergeCell ref="D41:E41"/>
    <mergeCell ref="F41:G41"/>
    <mergeCell ref="I41:J41"/>
    <mergeCell ref="B50:C50"/>
    <mergeCell ref="D50:E50"/>
    <mergeCell ref="F50:G50"/>
    <mergeCell ref="I50:J50"/>
    <mergeCell ref="B51:C51"/>
    <mergeCell ref="D51:E51"/>
    <mergeCell ref="F51:G51"/>
    <mergeCell ref="I51:J51"/>
    <mergeCell ref="B48:C48"/>
    <mergeCell ref="D48:E48"/>
    <mergeCell ref="F48:G48"/>
    <mergeCell ref="I48:J48"/>
    <mergeCell ref="B49:C49"/>
    <mergeCell ref="D49:E49"/>
    <mergeCell ref="F49:G49"/>
    <mergeCell ref="I49:J49"/>
    <mergeCell ref="B46:C46"/>
    <mergeCell ref="D46:E46"/>
    <mergeCell ref="F46:G46"/>
    <mergeCell ref="I46:J46"/>
    <mergeCell ref="B47:C47"/>
    <mergeCell ref="D47:E47"/>
    <mergeCell ref="F47:G47"/>
    <mergeCell ref="I47:J47"/>
    <mergeCell ref="B56:C56"/>
    <mergeCell ref="D56:E56"/>
    <mergeCell ref="F56:G56"/>
    <mergeCell ref="I56:J56"/>
    <mergeCell ref="B57:C57"/>
    <mergeCell ref="D57:E57"/>
    <mergeCell ref="F57:G57"/>
    <mergeCell ref="I57:J57"/>
    <mergeCell ref="B54:C54"/>
    <mergeCell ref="D54:E54"/>
    <mergeCell ref="F54:G54"/>
    <mergeCell ref="I54:J54"/>
    <mergeCell ref="B55:C55"/>
    <mergeCell ref="D55:E55"/>
    <mergeCell ref="F55:G55"/>
    <mergeCell ref="I55:J55"/>
    <mergeCell ref="B52:C52"/>
    <mergeCell ref="D52:E52"/>
    <mergeCell ref="F52:G52"/>
    <mergeCell ref="I52:J52"/>
    <mergeCell ref="B53:C53"/>
    <mergeCell ref="D53:E53"/>
    <mergeCell ref="F53:G53"/>
    <mergeCell ref="I53:J53"/>
    <mergeCell ref="B62:C62"/>
    <mergeCell ref="D62:E62"/>
    <mergeCell ref="F62:G62"/>
    <mergeCell ref="I62:J62"/>
    <mergeCell ref="B63:C63"/>
    <mergeCell ref="D63:E63"/>
    <mergeCell ref="F63:G63"/>
    <mergeCell ref="I63:J63"/>
    <mergeCell ref="B60:C60"/>
    <mergeCell ref="D60:E60"/>
    <mergeCell ref="F60:G60"/>
    <mergeCell ref="I60:J60"/>
    <mergeCell ref="B61:C61"/>
    <mergeCell ref="D61:E61"/>
    <mergeCell ref="F61:G61"/>
    <mergeCell ref="I61:J61"/>
    <mergeCell ref="B58:C58"/>
    <mergeCell ref="D58:E58"/>
    <mergeCell ref="F58:G58"/>
    <mergeCell ref="I58:J58"/>
    <mergeCell ref="B59:C59"/>
    <mergeCell ref="D59:E59"/>
    <mergeCell ref="F59:G59"/>
    <mergeCell ref="I59:J59"/>
    <mergeCell ref="B68:C68"/>
    <mergeCell ref="D68:E68"/>
    <mergeCell ref="F68:G68"/>
    <mergeCell ref="I68:J68"/>
    <mergeCell ref="B69:C69"/>
    <mergeCell ref="D69:E69"/>
    <mergeCell ref="F69:G69"/>
    <mergeCell ref="I69:J69"/>
    <mergeCell ref="B66:C66"/>
    <mergeCell ref="D66:E66"/>
    <mergeCell ref="F66:G66"/>
    <mergeCell ref="I66:J66"/>
    <mergeCell ref="B67:C67"/>
    <mergeCell ref="D67:E67"/>
    <mergeCell ref="F67:G67"/>
    <mergeCell ref="I67:J67"/>
    <mergeCell ref="B64:C64"/>
    <mergeCell ref="D64:E64"/>
    <mergeCell ref="F64:G64"/>
    <mergeCell ref="I64:J64"/>
    <mergeCell ref="B65:C65"/>
    <mergeCell ref="D65:E65"/>
    <mergeCell ref="F65:G65"/>
    <mergeCell ref="I65:J65"/>
    <mergeCell ref="B74:C74"/>
    <mergeCell ref="D74:E74"/>
    <mergeCell ref="F74:G74"/>
    <mergeCell ref="I74:J74"/>
    <mergeCell ref="B75:C75"/>
    <mergeCell ref="D75:E75"/>
    <mergeCell ref="F75:G75"/>
    <mergeCell ref="I75:J75"/>
    <mergeCell ref="B72:C72"/>
    <mergeCell ref="D72:E72"/>
    <mergeCell ref="F72:G72"/>
    <mergeCell ref="I72:J72"/>
    <mergeCell ref="B73:C73"/>
    <mergeCell ref="D73:E73"/>
    <mergeCell ref="F73:G73"/>
    <mergeCell ref="I73:J73"/>
    <mergeCell ref="B70:C70"/>
    <mergeCell ref="D70:E70"/>
    <mergeCell ref="F70:G70"/>
    <mergeCell ref="I70:J70"/>
    <mergeCell ref="B71:C71"/>
    <mergeCell ref="D71:E71"/>
    <mergeCell ref="F71:G71"/>
    <mergeCell ref="I71:J71"/>
    <mergeCell ref="B80:C80"/>
    <mergeCell ref="D80:E80"/>
    <mergeCell ref="F80:G80"/>
    <mergeCell ref="I80:J80"/>
    <mergeCell ref="B81:C81"/>
    <mergeCell ref="D81:E81"/>
    <mergeCell ref="F81:G81"/>
    <mergeCell ref="I81:J81"/>
    <mergeCell ref="B78:C78"/>
    <mergeCell ref="D78:E78"/>
    <mergeCell ref="F78:G78"/>
    <mergeCell ref="I78:J78"/>
    <mergeCell ref="B79:C79"/>
    <mergeCell ref="D79:E79"/>
    <mergeCell ref="F79:G79"/>
    <mergeCell ref="I79:J79"/>
    <mergeCell ref="B76:C76"/>
    <mergeCell ref="D76:E76"/>
    <mergeCell ref="F76:G76"/>
    <mergeCell ref="I76:J76"/>
    <mergeCell ref="B77:C77"/>
    <mergeCell ref="D77:E77"/>
    <mergeCell ref="F77:G77"/>
    <mergeCell ref="I77:J77"/>
    <mergeCell ref="B86:C86"/>
    <mergeCell ref="D86:E86"/>
    <mergeCell ref="F86:G86"/>
    <mergeCell ref="I86:J86"/>
    <mergeCell ref="B87:C87"/>
    <mergeCell ref="D87:E87"/>
    <mergeCell ref="F87:G87"/>
    <mergeCell ref="I87:J87"/>
    <mergeCell ref="B84:C84"/>
    <mergeCell ref="D84:E84"/>
    <mergeCell ref="F84:G84"/>
    <mergeCell ref="I84:J84"/>
    <mergeCell ref="B85:C85"/>
    <mergeCell ref="D85:E85"/>
    <mergeCell ref="F85:G85"/>
    <mergeCell ref="I85:J85"/>
    <mergeCell ref="B82:C82"/>
    <mergeCell ref="D82:E82"/>
    <mergeCell ref="F82:G82"/>
    <mergeCell ref="I82:J82"/>
    <mergeCell ref="B83:C83"/>
    <mergeCell ref="D83:E83"/>
    <mergeCell ref="F83:G83"/>
    <mergeCell ref="I83:J83"/>
    <mergeCell ref="B92:C92"/>
    <mergeCell ref="D92:E92"/>
    <mergeCell ref="F92:G92"/>
    <mergeCell ref="I92:J92"/>
    <mergeCell ref="B93:C93"/>
    <mergeCell ref="D93:E93"/>
    <mergeCell ref="F93:G93"/>
    <mergeCell ref="I93:J93"/>
    <mergeCell ref="B90:C90"/>
    <mergeCell ref="D90:E90"/>
    <mergeCell ref="F90:G90"/>
    <mergeCell ref="I90:J90"/>
    <mergeCell ref="B91:C91"/>
    <mergeCell ref="D91:E91"/>
    <mergeCell ref="F91:G91"/>
    <mergeCell ref="I91:J91"/>
    <mergeCell ref="B88:C88"/>
    <mergeCell ref="D88:E88"/>
    <mergeCell ref="F88:G88"/>
    <mergeCell ref="I88:J88"/>
    <mergeCell ref="B89:C89"/>
    <mergeCell ref="D89:E89"/>
    <mergeCell ref="F89:G89"/>
    <mergeCell ref="I89:J89"/>
    <mergeCell ref="B98:C98"/>
    <mergeCell ref="D98:E98"/>
    <mergeCell ref="F98:G98"/>
    <mergeCell ref="I98:J98"/>
    <mergeCell ref="B99:C99"/>
    <mergeCell ref="D99:E99"/>
    <mergeCell ref="F99:G99"/>
    <mergeCell ref="I99:J99"/>
    <mergeCell ref="B96:C96"/>
    <mergeCell ref="D96:E96"/>
    <mergeCell ref="F96:G96"/>
    <mergeCell ref="I96:J96"/>
    <mergeCell ref="B97:C97"/>
    <mergeCell ref="D97:E97"/>
    <mergeCell ref="F97:G97"/>
    <mergeCell ref="I97:J97"/>
    <mergeCell ref="B94:C94"/>
    <mergeCell ref="D94:E94"/>
    <mergeCell ref="F94:G94"/>
    <mergeCell ref="I94:J94"/>
    <mergeCell ref="B95:C95"/>
    <mergeCell ref="D95:E95"/>
    <mergeCell ref="F95:G95"/>
    <mergeCell ref="I95:J95"/>
    <mergeCell ref="B104:C104"/>
    <mergeCell ref="D104:E104"/>
    <mergeCell ref="F104:G104"/>
    <mergeCell ref="I104:J104"/>
    <mergeCell ref="B105:C105"/>
    <mergeCell ref="D105:E105"/>
    <mergeCell ref="F105:G105"/>
    <mergeCell ref="I105:J105"/>
    <mergeCell ref="B102:C102"/>
    <mergeCell ref="D102:E102"/>
    <mergeCell ref="F102:G102"/>
    <mergeCell ref="I102:J102"/>
    <mergeCell ref="B103:C103"/>
    <mergeCell ref="D103:E103"/>
    <mergeCell ref="F103:G103"/>
    <mergeCell ref="I103:J103"/>
    <mergeCell ref="B100:C100"/>
    <mergeCell ref="D100:E100"/>
    <mergeCell ref="F100:G100"/>
    <mergeCell ref="I100:J100"/>
    <mergeCell ref="B101:C101"/>
    <mergeCell ref="D101:E101"/>
    <mergeCell ref="F101:G101"/>
    <mergeCell ref="I101:J101"/>
    <mergeCell ref="B110:C110"/>
    <mergeCell ref="D110:E110"/>
    <mergeCell ref="F110:G110"/>
    <mergeCell ref="I110:J110"/>
    <mergeCell ref="B111:C111"/>
    <mergeCell ref="D111:E111"/>
    <mergeCell ref="F111:G111"/>
    <mergeCell ref="I111:J111"/>
    <mergeCell ref="B108:C108"/>
    <mergeCell ref="D108:E108"/>
    <mergeCell ref="F108:G108"/>
    <mergeCell ref="I108:J108"/>
    <mergeCell ref="B109:C109"/>
    <mergeCell ref="D109:E109"/>
    <mergeCell ref="F109:G109"/>
    <mergeCell ref="I109:J109"/>
    <mergeCell ref="B106:C106"/>
    <mergeCell ref="D106:E106"/>
    <mergeCell ref="F106:G106"/>
    <mergeCell ref="I106:J106"/>
    <mergeCell ref="B107:C107"/>
    <mergeCell ref="D107:E107"/>
    <mergeCell ref="F107:G107"/>
    <mergeCell ref="I107:J107"/>
    <mergeCell ref="B116:C116"/>
    <mergeCell ref="D116:E116"/>
    <mergeCell ref="F116:G116"/>
    <mergeCell ref="I116:J116"/>
    <mergeCell ref="B117:C117"/>
    <mergeCell ref="D117:E117"/>
    <mergeCell ref="F117:G117"/>
    <mergeCell ref="I117:J117"/>
    <mergeCell ref="B114:C114"/>
    <mergeCell ref="D114:E114"/>
    <mergeCell ref="F114:G114"/>
    <mergeCell ref="I114:J114"/>
    <mergeCell ref="B115:C115"/>
    <mergeCell ref="D115:E115"/>
    <mergeCell ref="F115:G115"/>
    <mergeCell ref="I115:J115"/>
    <mergeCell ref="B112:C112"/>
    <mergeCell ref="D112:E112"/>
    <mergeCell ref="F112:G112"/>
    <mergeCell ref="I112:J112"/>
    <mergeCell ref="B113:C113"/>
    <mergeCell ref="D113:E113"/>
    <mergeCell ref="F113:G113"/>
    <mergeCell ref="I113:J113"/>
    <mergeCell ref="B122:C122"/>
    <mergeCell ref="D122:E122"/>
    <mergeCell ref="F122:G122"/>
    <mergeCell ref="I122:J122"/>
    <mergeCell ref="B123:C123"/>
    <mergeCell ref="D123:E123"/>
    <mergeCell ref="F123:G123"/>
    <mergeCell ref="I123:J123"/>
    <mergeCell ref="B120:C120"/>
    <mergeCell ref="D120:E120"/>
    <mergeCell ref="F120:G120"/>
    <mergeCell ref="I120:J120"/>
    <mergeCell ref="B121:C121"/>
    <mergeCell ref="D121:E121"/>
    <mergeCell ref="F121:G121"/>
    <mergeCell ref="I121:J121"/>
    <mergeCell ref="B118:C118"/>
    <mergeCell ref="D118:E118"/>
    <mergeCell ref="F118:G118"/>
    <mergeCell ref="I118:J118"/>
    <mergeCell ref="B119:C119"/>
    <mergeCell ref="D119:E119"/>
    <mergeCell ref="F119:G119"/>
    <mergeCell ref="I119:J119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B126:C126"/>
    <mergeCell ref="D126:E126"/>
    <mergeCell ref="F126:G126"/>
    <mergeCell ref="I126:J126"/>
    <mergeCell ref="B127:C127"/>
    <mergeCell ref="D127:E127"/>
    <mergeCell ref="F127:G127"/>
    <mergeCell ref="I127:J127"/>
    <mergeCell ref="B124:C124"/>
    <mergeCell ref="D124:E124"/>
    <mergeCell ref="F124:G124"/>
    <mergeCell ref="I124:J124"/>
    <mergeCell ref="B125:C125"/>
    <mergeCell ref="D125:E125"/>
    <mergeCell ref="F125:G125"/>
    <mergeCell ref="I125:J125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4:C154"/>
    <mergeCell ref="D154:E154"/>
    <mergeCell ref="F154:G154"/>
    <mergeCell ref="I154:J154"/>
    <mergeCell ref="B155:J155"/>
    <mergeCell ref="B156:C156"/>
    <mergeCell ref="D156:E156"/>
    <mergeCell ref="F156:G156"/>
    <mergeCell ref="I156:J156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87:C187"/>
    <mergeCell ref="D187:E187"/>
    <mergeCell ref="F187:G187"/>
    <mergeCell ref="I187:J187"/>
    <mergeCell ref="B188:C188"/>
    <mergeCell ref="D188:E188"/>
    <mergeCell ref="F188:G188"/>
    <mergeCell ref="I188:J188"/>
    <mergeCell ref="B185:C185"/>
    <mergeCell ref="D185:E185"/>
    <mergeCell ref="F185:G185"/>
    <mergeCell ref="I185:J185"/>
    <mergeCell ref="B186:C186"/>
    <mergeCell ref="D186:E186"/>
    <mergeCell ref="F186:G186"/>
    <mergeCell ref="I186:J186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93:C193"/>
    <mergeCell ref="D193:E193"/>
    <mergeCell ref="F193:G193"/>
    <mergeCell ref="I193:J193"/>
    <mergeCell ref="B194:C194"/>
    <mergeCell ref="D194:E194"/>
    <mergeCell ref="F194:G194"/>
    <mergeCell ref="I194:J194"/>
    <mergeCell ref="B191:C191"/>
    <mergeCell ref="D191:E191"/>
    <mergeCell ref="F191:G191"/>
    <mergeCell ref="I191:J191"/>
    <mergeCell ref="B192:C192"/>
    <mergeCell ref="D192:E192"/>
    <mergeCell ref="F192:G192"/>
    <mergeCell ref="I192:J192"/>
    <mergeCell ref="B189:C189"/>
    <mergeCell ref="D189:E189"/>
    <mergeCell ref="F189:G189"/>
    <mergeCell ref="I189:J189"/>
    <mergeCell ref="B190:C190"/>
    <mergeCell ref="D190:E190"/>
    <mergeCell ref="F190:G190"/>
    <mergeCell ref="I190:J190"/>
    <mergeCell ref="B199:C199"/>
    <mergeCell ref="D199:E199"/>
    <mergeCell ref="F199:G199"/>
    <mergeCell ref="I199:J199"/>
    <mergeCell ref="B200:C200"/>
    <mergeCell ref="D200:E200"/>
    <mergeCell ref="F200:G200"/>
    <mergeCell ref="I200:J200"/>
    <mergeCell ref="B197:C197"/>
    <mergeCell ref="D197:E197"/>
    <mergeCell ref="F197:G197"/>
    <mergeCell ref="I197:J197"/>
    <mergeCell ref="B198:C198"/>
    <mergeCell ref="D198:E198"/>
    <mergeCell ref="F198:G198"/>
    <mergeCell ref="I198:J198"/>
    <mergeCell ref="B195:C195"/>
    <mergeCell ref="D195:E195"/>
    <mergeCell ref="F195:G195"/>
    <mergeCell ref="I195:J195"/>
    <mergeCell ref="B196:C196"/>
    <mergeCell ref="D196:E196"/>
    <mergeCell ref="F196:G196"/>
    <mergeCell ref="I196:J196"/>
    <mergeCell ref="B205:C205"/>
    <mergeCell ref="D205:E205"/>
    <mergeCell ref="F205:G205"/>
    <mergeCell ref="I205:J205"/>
    <mergeCell ref="B206:C206"/>
    <mergeCell ref="D206:E206"/>
    <mergeCell ref="F206:G206"/>
    <mergeCell ref="I206:J206"/>
    <mergeCell ref="B203:C203"/>
    <mergeCell ref="D203:E203"/>
    <mergeCell ref="F203:G203"/>
    <mergeCell ref="I203:J203"/>
    <mergeCell ref="B204:C204"/>
    <mergeCell ref="D204:E204"/>
    <mergeCell ref="F204:G204"/>
    <mergeCell ref="I204:J204"/>
    <mergeCell ref="B201:C201"/>
    <mergeCell ref="D201:E201"/>
    <mergeCell ref="F201:G201"/>
    <mergeCell ref="I201:J201"/>
    <mergeCell ref="B202:C202"/>
    <mergeCell ref="D202:E202"/>
    <mergeCell ref="F202:G202"/>
    <mergeCell ref="I202:J202"/>
    <mergeCell ref="B211:C211"/>
    <mergeCell ref="D211:E211"/>
    <mergeCell ref="F211:G211"/>
    <mergeCell ref="I211:J211"/>
    <mergeCell ref="B212:C212"/>
    <mergeCell ref="D212:E212"/>
    <mergeCell ref="F212:G212"/>
    <mergeCell ref="I212:J212"/>
    <mergeCell ref="B209:C209"/>
    <mergeCell ref="D209:E209"/>
    <mergeCell ref="F209:G209"/>
    <mergeCell ref="I209:J209"/>
    <mergeCell ref="B210:C210"/>
    <mergeCell ref="D210:E210"/>
    <mergeCell ref="F210:G210"/>
    <mergeCell ref="I210:J210"/>
    <mergeCell ref="B207:C207"/>
    <mergeCell ref="D207:E207"/>
    <mergeCell ref="F207:G207"/>
    <mergeCell ref="I207:J207"/>
    <mergeCell ref="B208:C208"/>
    <mergeCell ref="D208:E208"/>
    <mergeCell ref="F208:G208"/>
    <mergeCell ref="I208:J208"/>
    <mergeCell ref="B217:C217"/>
    <mergeCell ref="D217:E217"/>
    <mergeCell ref="F217:G217"/>
    <mergeCell ref="I217:J217"/>
    <mergeCell ref="B218:C218"/>
    <mergeCell ref="D218:E218"/>
    <mergeCell ref="F218:G218"/>
    <mergeCell ref="I218:J218"/>
    <mergeCell ref="B215:C215"/>
    <mergeCell ref="D215:E215"/>
    <mergeCell ref="F215:G215"/>
    <mergeCell ref="I215:J215"/>
    <mergeCell ref="B216:C216"/>
    <mergeCell ref="D216:E216"/>
    <mergeCell ref="F216:G216"/>
    <mergeCell ref="I216:J216"/>
    <mergeCell ref="B213:C213"/>
    <mergeCell ref="D213:E213"/>
    <mergeCell ref="F213:G213"/>
    <mergeCell ref="I213:J213"/>
    <mergeCell ref="B214:C214"/>
    <mergeCell ref="D214:E214"/>
    <mergeCell ref="F214:G214"/>
    <mergeCell ref="I214:J214"/>
    <mergeCell ref="B223:C223"/>
    <mergeCell ref="D223:E223"/>
    <mergeCell ref="F223:G223"/>
    <mergeCell ref="I223:J223"/>
    <mergeCell ref="B224:C224"/>
    <mergeCell ref="D224:E224"/>
    <mergeCell ref="F224:G224"/>
    <mergeCell ref="I224:J224"/>
    <mergeCell ref="B221:C221"/>
    <mergeCell ref="D221:E221"/>
    <mergeCell ref="F221:G221"/>
    <mergeCell ref="I221:J221"/>
    <mergeCell ref="B222:C222"/>
    <mergeCell ref="D222:E222"/>
    <mergeCell ref="F222:G222"/>
    <mergeCell ref="I222:J222"/>
    <mergeCell ref="B219:C219"/>
    <mergeCell ref="D219:E219"/>
    <mergeCell ref="F219:G219"/>
    <mergeCell ref="I219:J219"/>
    <mergeCell ref="B220:C220"/>
    <mergeCell ref="D220:E220"/>
    <mergeCell ref="F220:G220"/>
    <mergeCell ref="I220:J220"/>
    <mergeCell ref="B228:C228"/>
    <mergeCell ref="D228:E228"/>
    <mergeCell ref="F228:G228"/>
    <mergeCell ref="I228:J228"/>
    <mergeCell ref="B229:C229"/>
    <mergeCell ref="D229:E229"/>
    <mergeCell ref="F229:G229"/>
    <mergeCell ref="I229:J229"/>
    <mergeCell ref="B225:C225"/>
    <mergeCell ref="D225:E225"/>
    <mergeCell ref="F225:G225"/>
    <mergeCell ref="I225:J225"/>
    <mergeCell ref="B226:J226"/>
    <mergeCell ref="B227:C227"/>
    <mergeCell ref="D227:E227"/>
    <mergeCell ref="F227:G227"/>
    <mergeCell ref="I227:J227"/>
    <mergeCell ref="B234:C234"/>
    <mergeCell ref="D234:E234"/>
    <mergeCell ref="F234:G234"/>
    <mergeCell ref="I234:J234"/>
    <mergeCell ref="B235:C235"/>
    <mergeCell ref="D235:E235"/>
    <mergeCell ref="F235:G235"/>
    <mergeCell ref="I235:J235"/>
    <mergeCell ref="B232:C232"/>
    <mergeCell ref="D232:E232"/>
    <mergeCell ref="F232:G232"/>
    <mergeCell ref="I232:J232"/>
    <mergeCell ref="B233:C233"/>
    <mergeCell ref="D233:E233"/>
    <mergeCell ref="F233:G233"/>
    <mergeCell ref="I233:J233"/>
    <mergeCell ref="B230:C230"/>
    <mergeCell ref="D230:E230"/>
    <mergeCell ref="F230:G230"/>
    <mergeCell ref="I230:J230"/>
    <mergeCell ref="B231:C231"/>
    <mergeCell ref="D231:E231"/>
    <mergeCell ref="F231:G231"/>
    <mergeCell ref="I231:J231"/>
    <mergeCell ref="B240:C240"/>
    <mergeCell ref="D240:E240"/>
    <mergeCell ref="F240:G240"/>
    <mergeCell ref="I240:J240"/>
    <mergeCell ref="B241:C241"/>
    <mergeCell ref="D241:E241"/>
    <mergeCell ref="F241:G241"/>
    <mergeCell ref="I241:J241"/>
    <mergeCell ref="B238:C238"/>
    <mergeCell ref="D238:E238"/>
    <mergeCell ref="F238:G238"/>
    <mergeCell ref="I238:J238"/>
    <mergeCell ref="B239:C239"/>
    <mergeCell ref="D239:E239"/>
    <mergeCell ref="F239:G239"/>
    <mergeCell ref="I239:J239"/>
    <mergeCell ref="B236:C236"/>
    <mergeCell ref="D236:E236"/>
    <mergeCell ref="F236:G236"/>
    <mergeCell ref="I236:J236"/>
    <mergeCell ref="B237:C237"/>
    <mergeCell ref="D237:E237"/>
    <mergeCell ref="F237:G237"/>
    <mergeCell ref="I237:J237"/>
    <mergeCell ref="B246:C246"/>
    <mergeCell ref="D246:E246"/>
    <mergeCell ref="F246:G246"/>
    <mergeCell ref="I246:J246"/>
    <mergeCell ref="B247:C247"/>
    <mergeCell ref="D247:E247"/>
    <mergeCell ref="F247:G247"/>
    <mergeCell ref="I247:J247"/>
    <mergeCell ref="B244:C244"/>
    <mergeCell ref="D244:E244"/>
    <mergeCell ref="F244:G244"/>
    <mergeCell ref="I244:J244"/>
    <mergeCell ref="B245:C245"/>
    <mergeCell ref="D245:E245"/>
    <mergeCell ref="F245:G245"/>
    <mergeCell ref="I245:J245"/>
    <mergeCell ref="B242:C242"/>
    <mergeCell ref="D242:E242"/>
    <mergeCell ref="F242:G242"/>
    <mergeCell ref="I242:J242"/>
    <mergeCell ref="B243:C243"/>
    <mergeCell ref="D243:E243"/>
    <mergeCell ref="F243:G243"/>
    <mergeCell ref="I243:J243"/>
    <mergeCell ref="B252:C252"/>
    <mergeCell ref="D252:E252"/>
    <mergeCell ref="F252:G252"/>
    <mergeCell ref="I252:J252"/>
    <mergeCell ref="B253:C253"/>
    <mergeCell ref="D253:E253"/>
    <mergeCell ref="F253:G253"/>
    <mergeCell ref="I253:J253"/>
    <mergeCell ref="B250:C250"/>
    <mergeCell ref="D250:E250"/>
    <mergeCell ref="F250:G250"/>
    <mergeCell ref="I250:J250"/>
    <mergeCell ref="B251:C251"/>
    <mergeCell ref="D251:E251"/>
    <mergeCell ref="F251:G251"/>
    <mergeCell ref="I251:J251"/>
    <mergeCell ref="B248:C248"/>
    <mergeCell ref="D248:E248"/>
    <mergeCell ref="F248:G248"/>
    <mergeCell ref="I248:J248"/>
    <mergeCell ref="B249:C249"/>
    <mergeCell ref="D249:E249"/>
    <mergeCell ref="F249:G249"/>
    <mergeCell ref="I249:J249"/>
    <mergeCell ref="B258:C258"/>
    <mergeCell ref="D258:E258"/>
    <mergeCell ref="F258:G258"/>
    <mergeCell ref="I258:J258"/>
    <mergeCell ref="B259:C259"/>
    <mergeCell ref="D259:E259"/>
    <mergeCell ref="F259:G259"/>
    <mergeCell ref="I259:J259"/>
    <mergeCell ref="B256:C256"/>
    <mergeCell ref="D256:E256"/>
    <mergeCell ref="F256:G256"/>
    <mergeCell ref="I256:J256"/>
    <mergeCell ref="B257:C257"/>
    <mergeCell ref="D257:E257"/>
    <mergeCell ref="F257:G257"/>
    <mergeCell ref="I257:J257"/>
    <mergeCell ref="B254:C254"/>
    <mergeCell ref="D254:E254"/>
    <mergeCell ref="F254:G254"/>
    <mergeCell ref="I254:J254"/>
    <mergeCell ref="B255:C255"/>
    <mergeCell ref="D255:E255"/>
    <mergeCell ref="F255:G255"/>
    <mergeCell ref="I255:J255"/>
    <mergeCell ref="B264:C264"/>
    <mergeCell ref="D264:E264"/>
    <mergeCell ref="F264:G264"/>
    <mergeCell ref="I264:J264"/>
    <mergeCell ref="B265:C265"/>
    <mergeCell ref="D265:E265"/>
    <mergeCell ref="F265:G265"/>
    <mergeCell ref="I265:J265"/>
    <mergeCell ref="B262:C262"/>
    <mergeCell ref="D262:E262"/>
    <mergeCell ref="F262:G262"/>
    <mergeCell ref="I262:J262"/>
    <mergeCell ref="B263:C263"/>
    <mergeCell ref="D263:E263"/>
    <mergeCell ref="F263:G263"/>
    <mergeCell ref="I263:J263"/>
    <mergeCell ref="B260:C260"/>
    <mergeCell ref="D260:E260"/>
    <mergeCell ref="F260:G260"/>
    <mergeCell ref="I260:J260"/>
    <mergeCell ref="B261:C261"/>
    <mergeCell ref="D261:E261"/>
    <mergeCell ref="F261:G261"/>
    <mergeCell ref="I261:J261"/>
    <mergeCell ref="B270:C270"/>
    <mergeCell ref="D270:E270"/>
    <mergeCell ref="F270:G270"/>
    <mergeCell ref="I270:J270"/>
    <mergeCell ref="B271:C271"/>
    <mergeCell ref="D271:E271"/>
    <mergeCell ref="F271:G271"/>
    <mergeCell ref="I271:J271"/>
    <mergeCell ref="B268:C268"/>
    <mergeCell ref="D268:E268"/>
    <mergeCell ref="F268:G268"/>
    <mergeCell ref="I268:J268"/>
    <mergeCell ref="B269:C269"/>
    <mergeCell ref="D269:E269"/>
    <mergeCell ref="F269:G269"/>
    <mergeCell ref="I269:J269"/>
    <mergeCell ref="B266:C266"/>
    <mergeCell ref="D266:E266"/>
    <mergeCell ref="F266:G266"/>
    <mergeCell ref="I266:J266"/>
    <mergeCell ref="B267:C267"/>
    <mergeCell ref="D267:E267"/>
    <mergeCell ref="F267:G267"/>
    <mergeCell ref="I267:J267"/>
    <mergeCell ref="B276:C276"/>
    <mergeCell ref="D276:E276"/>
    <mergeCell ref="F276:G276"/>
    <mergeCell ref="I276:J276"/>
    <mergeCell ref="B277:C277"/>
    <mergeCell ref="D277:E277"/>
    <mergeCell ref="F277:G277"/>
    <mergeCell ref="I277:J277"/>
    <mergeCell ref="B274:C274"/>
    <mergeCell ref="D274:E274"/>
    <mergeCell ref="F274:G274"/>
    <mergeCell ref="I274:J274"/>
    <mergeCell ref="B275:C275"/>
    <mergeCell ref="D275:E275"/>
    <mergeCell ref="F275:G275"/>
    <mergeCell ref="I275:J275"/>
    <mergeCell ref="B272:C272"/>
    <mergeCell ref="D272:E272"/>
    <mergeCell ref="F272:G272"/>
    <mergeCell ref="I272:J272"/>
    <mergeCell ref="B273:C273"/>
    <mergeCell ref="D273:E273"/>
    <mergeCell ref="F273:G273"/>
    <mergeCell ref="I273:J273"/>
    <mergeCell ref="B283:C283"/>
    <mergeCell ref="D283:E283"/>
    <mergeCell ref="F283:G283"/>
    <mergeCell ref="I283:J283"/>
    <mergeCell ref="B284:C284"/>
    <mergeCell ref="D284:E284"/>
    <mergeCell ref="F284:G284"/>
    <mergeCell ref="I284:J284"/>
    <mergeCell ref="B281:C281"/>
    <mergeCell ref="D281:E281"/>
    <mergeCell ref="F281:G281"/>
    <mergeCell ref="I281:J281"/>
    <mergeCell ref="B282:C282"/>
    <mergeCell ref="D282:E282"/>
    <mergeCell ref="F282:G282"/>
    <mergeCell ref="I282:J282"/>
    <mergeCell ref="B278:C278"/>
    <mergeCell ref="D278:E278"/>
    <mergeCell ref="F278:G278"/>
    <mergeCell ref="I278:J278"/>
    <mergeCell ref="B279:J279"/>
    <mergeCell ref="B280:C280"/>
    <mergeCell ref="D280:E280"/>
    <mergeCell ref="F280:G280"/>
    <mergeCell ref="I280:J280"/>
    <mergeCell ref="B287:C287"/>
    <mergeCell ref="D287:E287"/>
    <mergeCell ref="F287:G287"/>
    <mergeCell ref="I287:J287"/>
    <mergeCell ref="B288:J288"/>
    <mergeCell ref="B289:C289"/>
    <mergeCell ref="D289:E289"/>
    <mergeCell ref="F289:G289"/>
    <mergeCell ref="I289:J289"/>
    <mergeCell ref="B285:C285"/>
    <mergeCell ref="D285:E285"/>
    <mergeCell ref="F285:G285"/>
    <mergeCell ref="I285:J285"/>
    <mergeCell ref="B286:C286"/>
    <mergeCell ref="D286:E286"/>
    <mergeCell ref="F286:G286"/>
    <mergeCell ref="I286:J286"/>
    <mergeCell ref="B294:C294"/>
    <mergeCell ref="D294:E294"/>
    <mergeCell ref="F294:G294"/>
    <mergeCell ref="I294:J294"/>
    <mergeCell ref="B295:C295"/>
    <mergeCell ref="D295:E295"/>
    <mergeCell ref="F295:G295"/>
    <mergeCell ref="I295:J295"/>
    <mergeCell ref="B292:C292"/>
    <mergeCell ref="D292:E292"/>
    <mergeCell ref="F292:G292"/>
    <mergeCell ref="I292:J292"/>
    <mergeCell ref="B293:C293"/>
    <mergeCell ref="D293:E293"/>
    <mergeCell ref="F293:G293"/>
    <mergeCell ref="I293:J293"/>
    <mergeCell ref="B290:C290"/>
    <mergeCell ref="D290:E290"/>
    <mergeCell ref="F290:G290"/>
    <mergeCell ref="I290:J290"/>
    <mergeCell ref="B291:C291"/>
    <mergeCell ref="D291:E291"/>
    <mergeCell ref="F291:G291"/>
    <mergeCell ref="I291:J291"/>
    <mergeCell ref="B301:C301"/>
    <mergeCell ref="D301:E301"/>
    <mergeCell ref="F301:G301"/>
    <mergeCell ref="I301:J301"/>
    <mergeCell ref="B302:C302"/>
    <mergeCell ref="D302:E302"/>
    <mergeCell ref="F302:G302"/>
    <mergeCell ref="I302:J302"/>
    <mergeCell ref="B299:C299"/>
    <mergeCell ref="D299:E299"/>
    <mergeCell ref="F299:G299"/>
    <mergeCell ref="I299:J299"/>
    <mergeCell ref="B300:C300"/>
    <mergeCell ref="D300:E300"/>
    <mergeCell ref="F300:G300"/>
    <mergeCell ref="I300:J300"/>
    <mergeCell ref="B296:C296"/>
    <mergeCell ref="D296:E296"/>
    <mergeCell ref="F296:G296"/>
    <mergeCell ref="I296:J296"/>
    <mergeCell ref="B297:J297"/>
    <mergeCell ref="B298:C298"/>
    <mergeCell ref="D298:E298"/>
    <mergeCell ref="F298:G298"/>
    <mergeCell ref="I298:J298"/>
    <mergeCell ref="B305:C305"/>
    <mergeCell ref="D305:E305"/>
    <mergeCell ref="F305:G305"/>
    <mergeCell ref="I305:J305"/>
    <mergeCell ref="B306:J306"/>
    <mergeCell ref="B307:C307"/>
    <mergeCell ref="D307:E307"/>
    <mergeCell ref="F307:G307"/>
    <mergeCell ref="I307:J307"/>
    <mergeCell ref="B303:C303"/>
    <mergeCell ref="D303:E303"/>
    <mergeCell ref="F303:G303"/>
    <mergeCell ref="I303:J303"/>
    <mergeCell ref="B304:C304"/>
    <mergeCell ref="D304:E304"/>
    <mergeCell ref="F304:G304"/>
    <mergeCell ref="I304:J304"/>
    <mergeCell ref="B310:C310"/>
    <mergeCell ref="D310:E310"/>
    <mergeCell ref="F310:G310"/>
    <mergeCell ref="I310:J310"/>
    <mergeCell ref="B311:J311"/>
    <mergeCell ref="B312:C312"/>
    <mergeCell ref="D312:E312"/>
    <mergeCell ref="F312:G312"/>
    <mergeCell ref="I312:J312"/>
    <mergeCell ref="B308:C308"/>
    <mergeCell ref="D308:E308"/>
    <mergeCell ref="F308:G308"/>
    <mergeCell ref="I308:J308"/>
    <mergeCell ref="B309:C309"/>
    <mergeCell ref="D309:E309"/>
    <mergeCell ref="F309:G309"/>
    <mergeCell ref="I309:J309"/>
    <mergeCell ref="B317:C317"/>
    <mergeCell ref="D317:E317"/>
    <mergeCell ref="F317:G317"/>
    <mergeCell ref="I317:J317"/>
    <mergeCell ref="B318:C318"/>
    <mergeCell ref="D318:E318"/>
    <mergeCell ref="F318:G318"/>
    <mergeCell ref="I318:J318"/>
    <mergeCell ref="B315:C315"/>
    <mergeCell ref="D315:E315"/>
    <mergeCell ref="F315:G315"/>
    <mergeCell ref="I315:J315"/>
    <mergeCell ref="B316:C316"/>
    <mergeCell ref="D316:E316"/>
    <mergeCell ref="F316:G316"/>
    <mergeCell ref="I316:J316"/>
    <mergeCell ref="B313:C313"/>
    <mergeCell ref="D313:E313"/>
    <mergeCell ref="F313:G313"/>
    <mergeCell ref="I313:J313"/>
    <mergeCell ref="B314:C314"/>
    <mergeCell ref="D314:E314"/>
    <mergeCell ref="F314:G314"/>
    <mergeCell ref="I314:J314"/>
    <mergeCell ref="B322:C322"/>
    <mergeCell ref="D322:E322"/>
    <mergeCell ref="F322:G322"/>
    <mergeCell ref="I322:J322"/>
    <mergeCell ref="B323:C323"/>
    <mergeCell ref="D323:E323"/>
    <mergeCell ref="F323:G323"/>
    <mergeCell ref="I323:J323"/>
    <mergeCell ref="B319:C319"/>
    <mergeCell ref="D319:E319"/>
    <mergeCell ref="F319:G319"/>
    <mergeCell ref="I319:J319"/>
    <mergeCell ref="B320:J320"/>
    <mergeCell ref="B321:C321"/>
    <mergeCell ref="D321:E321"/>
    <mergeCell ref="F321:G321"/>
    <mergeCell ref="I321:J321"/>
    <mergeCell ref="B326:J326"/>
    <mergeCell ref="B327:C327"/>
    <mergeCell ref="D327:E327"/>
    <mergeCell ref="F327:G327"/>
    <mergeCell ref="I327:J327"/>
    <mergeCell ref="B328:C328"/>
    <mergeCell ref="D328:E328"/>
    <mergeCell ref="F328:G328"/>
    <mergeCell ref="I328:J328"/>
    <mergeCell ref="B324:C324"/>
    <mergeCell ref="D324:E324"/>
    <mergeCell ref="F324:G324"/>
    <mergeCell ref="I324:J324"/>
    <mergeCell ref="B325:C325"/>
    <mergeCell ref="D325:E325"/>
    <mergeCell ref="F325:G325"/>
    <mergeCell ref="I325:J325"/>
    <mergeCell ref="B333:C333"/>
    <mergeCell ref="D333:E333"/>
    <mergeCell ref="F333:G333"/>
    <mergeCell ref="I333:J333"/>
    <mergeCell ref="B334:C334"/>
    <mergeCell ref="D334:E334"/>
    <mergeCell ref="F334:G334"/>
    <mergeCell ref="I334:J334"/>
    <mergeCell ref="B331:C331"/>
    <mergeCell ref="D331:E331"/>
    <mergeCell ref="F331:G331"/>
    <mergeCell ref="I331:J331"/>
    <mergeCell ref="B332:C332"/>
    <mergeCell ref="D332:E332"/>
    <mergeCell ref="F332:G332"/>
    <mergeCell ref="I332:J332"/>
    <mergeCell ref="B329:C329"/>
    <mergeCell ref="D329:E329"/>
    <mergeCell ref="F329:G329"/>
    <mergeCell ref="I329:J329"/>
    <mergeCell ref="B330:C330"/>
    <mergeCell ref="D330:E330"/>
    <mergeCell ref="F330:G330"/>
    <mergeCell ref="I330:J330"/>
    <mergeCell ref="B338:C338"/>
    <mergeCell ref="D338:E338"/>
    <mergeCell ref="F338:G338"/>
    <mergeCell ref="I338:J338"/>
    <mergeCell ref="B339:C339"/>
    <mergeCell ref="D339:E339"/>
    <mergeCell ref="F339:G339"/>
    <mergeCell ref="I339:J339"/>
    <mergeCell ref="B335:C335"/>
    <mergeCell ref="D335:E335"/>
    <mergeCell ref="F335:G335"/>
    <mergeCell ref="I335:J335"/>
    <mergeCell ref="B336:J336"/>
    <mergeCell ref="B337:C337"/>
    <mergeCell ref="D337:E337"/>
    <mergeCell ref="F337:G337"/>
    <mergeCell ref="I337:J337"/>
    <mergeCell ref="B345:C345"/>
    <mergeCell ref="D345:E345"/>
    <mergeCell ref="F345:G345"/>
    <mergeCell ref="I345:J345"/>
    <mergeCell ref="B346:C346"/>
    <mergeCell ref="D346:E346"/>
    <mergeCell ref="F346:G346"/>
    <mergeCell ref="I346:J346"/>
    <mergeCell ref="B343:C343"/>
    <mergeCell ref="D343:E343"/>
    <mergeCell ref="F343:G343"/>
    <mergeCell ref="I343:J343"/>
    <mergeCell ref="B344:C344"/>
    <mergeCell ref="D344:E344"/>
    <mergeCell ref="F344:G344"/>
    <mergeCell ref="I344:J344"/>
    <mergeCell ref="B340:J340"/>
    <mergeCell ref="B341:C341"/>
    <mergeCell ref="D341:E341"/>
    <mergeCell ref="F341:G341"/>
    <mergeCell ref="I341:J341"/>
    <mergeCell ref="B342:C342"/>
    <mergeCell ref="D342:E342"/>
    <mergeCell ref="F342:G342"/>
    <mergeCell ref="I342:J342"/>
    <mergeCell ref="B351:C351"/>
    <mergeCell ref="D351:E351"/>
    <mergeCell ref="F351:G351"/>
    <mergeCell ref="I351:J351"/>
    <mergeCell ref="B352:C352"/>
    <mergeCell ref="D352:E352"/>
    <mergeCell ref="F352:G352"/>
    <mergeCell ref="I352:J352"/>
    <mergeCell ref="B349:C349"/>
    <mergeCell ref="D349:E349"/>
    <mergeCell ref="F349:G349"/>
    <mergeCell ref="I349:J349"/>
    <mergeCell ref="B350:C350"/>
    <mergeCell ref="D350:E350"/>
    <mergeCell ref="F350:G350"/>
    <mergeCell ref="I350:J350"/>
    <mergeCell ref="B347:C347"/>
    <mergeCell ref="D347:E347"/>
    <mergeCell ref="F347:G347"/>
    <mergeCell ref="I347:J347"/>
    <mergeCell ref="B348:C348"/>
    <mergeCell ref="D348:E348"/>
    <mergeCell ref="F348:G348"/>
    <mergeCell ref="I348:J348"/>
    <mergeCell ref="B357:C357"/>
    <mergeCell ref="D357:E357"/>
    <mergeCell ref="F357:G357"/>
    <mergeCell ref="I357:J357"/>
    <mergeCell ref="B358:C358"/>
    <mergeCell ref="D358:E358"/>
    <mergeCell ref="F358:G358"/>
    <mergeCell ref="I358:J358"/>
    <mergeCell ref="B355:C355"/>
    <mergeCell ref="D355:E355"/>
    <mergeCell ref="F355:G355"/>
    <mergeCell ref="I355:J355"/>
    <mergeCell ref="B356:C356"/>
    <mergeCell ref="D356:E356"/>
    <mergeCell ref="F356:G356"/>
    <mergeCell ref="I356:J356"/>
    <mergeCell ref="B353:C353"/>
    <mergeCell ref="D353:E353"/>
    <mergeCell ref="F353:G353"/>
    <mergeCell ref="I353:J353"/>
    <mergeCell ref="B354:C354"/>
    <mergeCell ref="D354:E354"/>
    <mergeCell ref="F354:G354"/>
    <mergeCell ref="I354:J354"/>
    <mergeCell ref="B363:C363"/>
    <mergeCell ref="D363:E363"/>
    <mergeCell ref="F363:G363"/>
    <mergeCell ref="I363:J363"/>
    <mergeCell ref="B364:C364"/>
    <mergeCell ref="D364:E364"/>
    <mergeCell ref="F364:G364"/>
    <mergeCell ref="I364:J364"/>
    <mergeCell ref="B361:C361"/>
    <mergeCell ref="D361:E361"/>
    <mergeCell ref="F361:G361"/>
    <mergeCell ref="I361:J361"/>
    <mergeCell ref="B362:C362"/>
    <mergeCell ref="D362:E362"/>
    <mergeCell ref="F362:G362"/>
    <mergeCell ref="I362:J362"/>
    <mergeCell ref="B359:C359"/>
    <mergeCell ref="D359:E359"/>
    <mergeCell ref="F359:G359"/>
    <mergeCell ref="I359:J359"/>
    <mergeCell ref="B360:C360"/>
    <mergeCell ref="D360:E360"/>
    <mergeCell ref="F360:G360"/>
    <mergeCell ref="I360:J360"/>
    <mergeCell ref="B369:C369"/>
    <mergeCell ref="D369:E369"/>
    <mergeCell ref="F369:G369"/>
    <mergeCell ref="I369:J369"/>
    <mergeCell ref="B370:C370"/>
    <mergeCell ref="D370:E370"/>
    <mergeCell ref="F370:G370"/>
    <mergeCell ref="I370:J370"/>
    <mergeCell ref="B367:C367"/>
    <mergeCell ref="D367:E367"/>
    <mergeCell ref="F367:G367"/>
    <mergeCell ref="I367:J367"/>
    <mergeCell ref="B368:C368"/>
    <mergeCell ref="D368:E368"/>
    <mergeCell ref="F368:G368"/>
    <mergeCell ref="I368:J368"/>
    <mergeCell ref="B365:C365"/>
    <mergeCell ref="D365:E365"/>
    <mergeCell ref="F365:G365"/>
    <mergeCell ref="I365:J365"/>
    <mergeCell ref="B366:C366"/>
    <mergeCell ref="D366:E366"/>
    <mergeCell ref="F366:G366"/>
    <mergeCell ref="I366:J366"/>
    <mergeCell ref="B374:C374"/>
    <mergeCell ref="D374:E374"/>
    <mergeCell ref="F374:G374"/>
    <mergeCell ref="I374:J374"/>
    <mergeCell ref="B375:C375"/>
    <mergeCell ref="D375:E375"/>
    <mergeCell ref="F375:G375"/>
    <mergeCell ref="I375:J375"/>
    <mergeCell ref="B371:C371"/>
    <mergeCell ref="D371:E371"/>
    <mergeCell ref="F371:G371"/>
    <mergeCell ref="I371:J371"/>
    <mergeCell ref="B372:J372"/>
    <mergeCell ref="B373:C373"/>
    <mergeCell ref="D373:E373"/>
    <mergeCell ref="F373:G373"/>
    <mergeCell ref="I373:J373"/>
    <mergeCell ref="B379:C379"/>
    <mergeCell ref="D379:E379"/>
    <mergeCell ref="F379:G379"/>
    <mergeCell ref="I379:J379"/>
    <mergeCell ref="B380:C380"/>
    <mergeCell ref="D380:E380"/>
    <mergeCell ref="F380:G380"/>
    <mergeCell ref="I380:J380"/>
    <mergeCell ref="B376:C376"/>
    <mergeCell ref="D376:E376"/>
    <mergeCell ref="F376:G376"/>
    <mergeCell ref="I376:J376"/>
    <mergeCell ref="B377:J377"/>
    <mergeCell ref="B378:C378"/>
    <mergeCell ref="D378:E378"/>
    <mergeCell ref="F378:G378"/>
    <mergeCell ref="I378:J378"/>
    <mergeCell ref="B386:C386"/>
    <mergeCell ref="D386:E386"/>
    <mergeCell ref="F386:G386"/>
    <mergeCell ref="I386:J386"/>
    <mergeCell ref="B387:C387"/>
    <mergeCell ref="D387:E387"/>
    <mergeCell ref="F387:G387"/>
    <mergeCell ref="I387:J387"/>
    <mergeCell ref="B384:C384"/>
    <mergeCell ref="D384:E384"/>
    <mergeCell ref="F384:G384"/>
    <mergeCell ref="I384:J384"/>
    <mergeCell ref="B385:C385"/>
    <mergeCell ref="D385:E385"/>
    <mergeCell ref="F385:G385"/>
    <mergeCell ref="I385:J385"/>
    <mergeCell ref="B381:C381"/>
    <mergeCell ref="D381:E381"/>
    <mergeCell ref="F381:G381"/>
    <mergeCell ref="I381:J381"/>
    <mergeCell ref="B382:J382"/>
    <mergeCell ref="B383:C383"/>
    <mergeCell ref="D383:E383"/>
    <mergeCell ref="F383:G383"/>
    <mergeCell ref="I383:J383"/>
    <mergeCell ref="B392:C392"/>
    <mergeCell ref="D392:E392"/>
    <mergeCell ref="F392:G392"/>
    <mergeCell ref="I392:J392"/>
    <mergeCell ref="B393:C393"/>
    <mergeCell ref="D393:E393"/>
    <mergeCell ref="F393:G393"/>
    <mergeCell ref="I393:J393"/>
    <mergeCell ref="B390:C390"/>
    <mergeCell ref="D390:E390"/>
    <mergeCell ref="F390:G390"/>
    <mergeCell ref="I390:J390"/>
    <mergeCell ref="B391:C391"/>
    <mergeCell ref="D391:E391"/>
    <mergeCell ref="F391:G391"/>
    <mergeCell ref="I391:J391"/>
    <mergeCell ref="B388:C388"/>
    <mergeCell ref="D388:E388"/>
    <mergeCell ref="F388:G388"/>
    <mergeCell ref="I388:J388"/>
    <mergeCell ref="B389:C389"/>
    <mergeCell ref="D389:E389"/>
    <mergeCell ref="F389:G389"/>
    <mergeCell ref="I389:J389"/>
    <mergeCell ref="B398:C398"/>
    <mergeCell ref="D398:E398"/>
    <mergeCell ref="F398:G398"/>
    <mergeCell ref="I398:J398"/>
    <mergeCell ref="B399:C399"/>
    <mergeCell ref="D399:E399"/>
    <mergeCell ref="F399:G399"/>
    <mergeCell ref="I399:J399"/>
    <mergeCell ref="B396:C396"/>
    <mergeCell ref="D396:E396"/>
    <mergeCell ref="F396:G396"/>
    <mergeCell ref="I396:J396"/>
    <mergeCell ref="B397:C397"/>
    <mergeCell ref="D397:E397"/>
    <mergeCell ref="F397:G397"/>
    <mergeCell ref="I397:J397"/>
    <mergeCell ref="B394:C394"/>
    <mergeCell ref="D394:E394"/>
    <mergeCell ref="F394:G394"/>
    <mergeCell ref="I394:J394"/>
    <mergeCell ref="B395:C395"/>
    <mergeCell ref="D395:E395"/>
    <mergeCell ref="F395:G395"/>
    <mergeCell ref="I395:J395"/>
    <mergeCell ref="B404:C404"/>
    <mergeCell ref="D404:E404"/>
    <mergeCell ref="F404:G404"/>
    <mergeCell ref="I404:J404"/>
    <mergeCell ref="B405:C405"/>
    <mergeCell ref="D405:E405"/>
    <mergeCell ref="F405:G405"/>
    <mergeCell ref="I405:J405"/>
    <mergeCell ref="B402:C402"/>
    <mergeCell ref="D402:E402"/>
    <mergeCell ref="F402:G402"/>
    <mergeCell ref="I402:J402"/>
    <mergeCell ref="B403:C403"/>
    <mergeCell ref="D403:E403"/>
    <mergeCell ref="F403:G403"/>
    <mergeCell ref="I403:J403"/>
    <mergeCell ref="B400:C400"/>
    <mergeCell ref="D400:E400"/>
    <mergeCell ref="F400:G400"/>
    <mergeCell ref="I400:J400"/>
    <mergeCell ref="B401:C401"/>
    <mergeCell ref="D401:E401"/>
    <mergeCell ref="F401:G401"/>
    <mergeCell ref="I401:J401"/>
    <mergeCell ref="B410:C410"/>
    <mergeCell ref="D410:E410"/>
    <mergeCell ref="F410:G410"/>
    <mergeCell ref="I410:J410"/>
    <mergeCell ref="B411:C411"/>
    <mergeCell ref="D411:E411"/>
    <mergeCell ref="F411:G411"/>
    <mergeCell ref="I411:J411"/>
    <mergeCell ref="B408:C408"/>
    <mergeCell ref="D408:E408"/>
    <mergeCell ref="F408:G408"/>
    <mergeCell ref="I408:J408"/>
    <mergeCell ref="B409:C409"/>
    <mergeCell ref="D409:E409"/>
    <mergeCell ref="F409:G409"/>
    <mergeCell ref="I409:J409"/>
    <mergeCell ref="B406:C406"/>
    <mergeCell ref="D406:E406"/>
    <mergeCell ref="F406:G406"/>
    <mergeCell ref="I406:J406"/>
    <mergeCell ref="B407:C407"/>
    <mergeCell ref="D407:E407"/>
    <mergeCell ref="F407:G407"/>
    <mergeCell ref="I407:J407"/>
    <mergeCell ref="B416:C416"/>
    <mergeCell ref="D416:E416"/>
    <mergeCell ref="F416:G416"/>
    <mergeCell ref="I416:J416"/>
    <mergeCell ref="B417:C417"/>
    <mergeCell ref="D417:E417"/>
    <mergeCell ref="F417:G417"/>
    <mergeCell ref="I417:J417"/>
    <mergeCell ref="B414:C414"/>
    <mergeCell ref="D414:E414"/>
    <mergeCell ref="F414:G414"/>
    <mergeCell ref="I414:J414"/>
    <mergeCell ref="B415:C415"/>
    <mergeCell ref="D415:E415"/>
    <mergeCell ref="F415:G415"/>
    <mergeCell ref="I415:J415"/>
    <mergeCell ref="B412:C412"/>
    <mergeCell ref="D412:E412"/>
    <mergeCell ref="F412:G412"/>
    <mergeCell ref="I412:J412"/>
    <mergeCell ref="B413:C413"/>
    <mergeCell ref="D413:E413"/>
    <mergeCell ref="F413:G413"/>
    <mergeCell ref="I413:J413"/>
    <mergeCell ref="B421:C421"/>
    <mergeCell ref="D421:E421"/>
    <mergeCell ref="F421:G421"/>
    <mergeCell ref="I421:J421"/>
    <mergeCell ref="B422:C422"/>
    <mergeCell ref="D422:E422"/>
    <mergeCell ref="F422:G422"/>
    <mergeCell ref="I422:J422"/>
    <mergeCell ref="B418:J418"/>
    <mergeCell ref="B419:C419"/>
    <mergeCell ref="D419:E419"/>
    <mergeCell ref="F419:G419"/>
    <mergeCell ref="I419:J419"/>
    <mergeCell ref="B420:C420"/>
    <mergeCell ref="D420:E420"/>
    <mergeCell ref="F420:G420"/>
    <mergeCell ref="I420:J420"/>
    <mergeCell ref="B426:C426"/>
    <mergeCell ref="D426:E426"/>
    <mergeCell ref="F426:G426"/>
    <mergeCell ref="I426:J426"/>
    <mergeCell ref="B427:C427"/>
    <mergeCell ref="D427:E427"/>
    <mergeCell ref="F427:G427"/>
    <mergeCell ref="I427:J427"/>
    <mergeCell ref="B423:J423"/>
    <mergeCell ref="B424:C424"/>
    <mergeCell ref="D424:E424"/>
    <mergeCell ref="F424:G424"/>
    <mergeCell ref="I424:J424"/>
    <mergeCell ref="B425:C425"/>
    <mergeCell ref="D425:E425"/>
    <mergeCell ref="F425:G425"/>
    <mergeCell ref="I425:J425"/>
    <mergeCell ref="B432:C432"/>
    <mergeCell ref="D432:E432"/>
    <mergeCell ref="F432:G432"/>
    <mergeCell ref="I432:J432"/>
    <mergeCell ref="B433:C433"/>
    <mergeCell ref="D433:E433"/>
    <mergeCell ref="F433:G433"/>
    <mergeCell ref="I433:J433"/>
    <mergeCell ref="B430:C430"/>
    <mergeCell ref="D430:E430"/>
    <mergeCell ref="F430:G430"/>
    <mergeCell ref="I430:J430"/>
    <mergeCell ref="B431:C431"/>
    <mergeCell ref="D431:E431"/>
    <mergeCell ref="F431:G431"/>
    <mergeCell ref="I431:J431"/>
    <mergeCell ref="B428:C428"/>
    <mergeCell ref="D428:E428"/>
    <mergeCell ref="F428:G428"/>
    <mergeCell ref="I428:J428"/>
    <mergeCell ref="B429:C429"/>
    <mergeCell ref="D429:E429"/>
    <mergeCell ref="F429:G429"/>
    <mergeCell ref="I429:J429"/>
    <mergeCell ref="B438:C438"/>
    <mergeCell ref="D438:E438"/>
    <mergeCell ref="F438:G438"/>
    <mergeCell ref="I438:J438"/>
    <mergeCell ref="B439:C439"/>
    <mergeCell ref="D439:E439"/>
    <mergeCell ref="F439:G439"/>
    <mergeCell ref="I439:J439"/>
    <mergeCell ref="B436:C436"/>
    <mergeCell ref="D436:E436"/>
    <mergeCell ref="F436:G436"/>
    <mergeCell ref="I436:J436"/>
    <mergeCell ref="B437:C437"/>
    <mergeCell ref="D437:E437"/>
    <mergeCell ref="F437:G437"/>
    <mergeCell ref="I437:J437"/>
    <mergeCell ref="B434:C434"/>
    <mergeCell ref="D434:E434"/>
    <mergeCell ref="F434:G434"/>
    <mergeCell ref="I434:J434"/>
    <mergeCell ref="B435:C435"/>
    <mergeCell ref="D435:E435"/>
    <mergeCell ref="F435:G435"/>
    <mergeCell ref="I435:J435"/>
    <mergeCell ref="B444:C444"/>
    <mergeCell ref="D444:E444"/>
    <mergeCell ref="F444:G444"/>
    <mergeCell ref="I444:J444"/>
    <mergeCell ref="B445:C445"/>
    <mergeCell ref="D445:E445"/>
    <mergeCell ref="F445:G445"/>
    <mergeCell ref="I445:J445"/>
    <mergeCell ref="B442:C442"/>
    <mergeCell ref="D442:E442"/>
    <mergeCell ref="F442:G442"/>
    <mergeCell ref="I442:J442"/>
    <mergeCell ref="B443:C443"/>
    <mergeCell ref="D443:E443"/>
    <mergeCell ref="F443:G443"/>
    <mergeCell ref="I443:J443"/>
    <mergeCell ref="B440:C440"/>
    <mergeCell ref="D440:E440"/>
    <mergeCell ref="F440:G440"/>
    <mergeCell ref="I440:J440"/>
    <mergeCell ref="B441:C441"/>
    <mergeCell ref="D441:E441"/>
    <mergeCell ref="F441:G441"/>
    <mergeCell ref="I441:J441"/>
    <mergeCell ref="B451:C451"/>
    <mergeCell ref="D451:E451"/>
    <mergeCell ref="F451:G451"/>
    <mergeCell ref="I451:J451"/>
    <mergeCell ref="B452:C452"/>
    <mergeCell ref="D452:E452"/>
    <mergeCell ref="F452:G452"/>
    <mergeCell ref="I452:J452"/>
    <mergeCell ref="B449:C449"/>
    <mergeCell ref="D449:E449"/>
    <mergeCell ref="F449:G449"/>
    <mergeCell ref="I449:J449"/>
    <mergeCell ref="B450:C450"/>
    <mergeCell ref="D450:E450"/>
    <mergeCell ref="F450:G450"/>
    <mergeCell ref="I450:J450"/>
    <mergeCell ref="B446:J446"/>
    <mergeCell ref="B447:C447"/>
    <mergeCell ref="D447:E447"/>
    <mergeCell ref="F447:G447"/>
    <mergeCell ref="I447:J447"/>
    <mergeCell ref="B448:C448"/>
    <mergeCell ref="D448:E448"/>
    <mergeCell ref="F448:G448"/>
    <mergeCell ref="I448:J448"/>
    <mergeCell ref="B457:C457"/>
    <mergeCell ref="D457:E457"/>
    <mergeCell ref="F457:G457"/>
    <mergeCell ref="I457:J457"/>
    <mergeCell ref="B458:C458"/>
    <mergeCell ref="D458:E458"/>
    <mergeCell ref="F458:G458"/>
    <mergeCell ref="I458:J458"/>
    <mergeCell ref="B455:C455"/>
    <mergeCell ref="D455:E455"/>
    <mergeCell ref="F455:G455"/>
    <mergeCell ref="I455:J455"/>
    <mergeCell ref="B456:C456"/>
    <mergeCell ref="D456:E456"/>
    <mergeCell ref="F456:G456"/>
    <mergeCell ref="I456:J456"/>
    <mergeCell ref="B453:C453"/>
    <mergeCell ref="D453:E453"/>
    <mergeCell ref="F453:G453"/>
    <mergeCell ref="I453:J453"/>
    <mergeCell ref="B454:C454"/>
    <mergeCell ref="D454:E454"/>
    <mergeCell ref="F454:G454"/>
    <mergeCell ref="I454:J454"/>
    <mergeCell ref="B461:J461"/>
    <mergeCell ref="B462:C462"/>
    <mergeCell ref="D462:E462"/>
    <mergeCell ref="F462:G462"/>
    <mergeCell ref="I462:J462"/>
    <mergeCell ref="B463:C463"/>
    <mergeCell ref="D463:E463"/>
    <mergeCell ref="F463:G463"/>
    <mergeCell ref="I463:J463"/>
    <mergeCell ref="B459:C459"/>
    <mergeCell ref="D459:E459"/>
    <mergeCell ref="F459:G459"/>
    <mergeCell ref="I459:J459"/>
    <mergeCell ref="B460:C460"/>
    <mergeCell ref="D460:E460"/>
    <mergeCell ref="F460:G460"/>
    <mergeCell ref="I460:J460"/>
    <mergeCell ref="B469:C469"/>
    <mergeCell ref="D469:E469"/>
    <mergeCell ref="F469:G469"/>
    <mergeCell ref="I469:J469"/>
    <mergeCell ref="B470:C470"/>
    <mergeCell ref="D470:E470"/>
    <mergeCell ref="F470:G470"/>
    <mergeCell ref="I470:J470"/>
    <mergeCell ref="B467:C467"/>
    <mergeCell ref="D467:E467"/>
    <mergeCell ref="F467:G467"/>
    <mergeCell ref="I467:J467"/>
    <mergeCell ref="B468:C468"/>
    <mergeCell ref="D468:E468"/>
    <mergeCell ref="F468:G468"/>
    <mergeCell ref="I468:J468"/>
    <mergeCell ref="B464:C464"/>
    <mergeCell ref="D464:E464"/>
    <mergeCell ref="F464:G464"/>
    <mergeCell ref="I464:J464"/>
    <mergeCell ref="B465:J465"/>
    <mergeCell ref="B466:C466"/>
    <mergeCell ref="D466:E466"/>
    <mergeCell ref="F466:G466"/>
    <mergeCell ref="I466:J466"/>
    <mergeCell ref="B474:C474"/>
    <mergeCell ref="D474:E474"/>
    <mergeCell ref="F474:G474"/>
    <mergeCell ref="I474:J474"/>
    <mergeCell ref="B475:C475"/>
    <mergeCell ref="D475:E475"/>
    <mergeCell ref="F475:G475"/>
    <mergeCell ref="I475:J475"/>
    <mergeCell ref="B471:C471"/>
    <mergeCell ref="D471:E471"/>
    <mergeCell ref="F471:G471"/>
    <mergeCell ref="I471:J471"/>
    <mergeCell ref="B472:J472"/>
    <mergeCell ref="B473:C473"/>
    <mergeCell ref="D473:E473"/>
    <mergeCell ref="F473:G473"/>
    <mergeCell ref="I473:J473"/>
    <mergeCell ref="B479:C479"/>
    <mergeCell ref="D479:E479"/>
    <mergeCell ref="F479:G479"/>
    <mergeCell ref="I479:J479"/>
    <mergeCell ref="B480:C480"/>
    <mergeCell ref="D480:E480"/>
    <mergeCell ref="F480:G480"/>
    <mergeCell ref="I480:J480"/>
    <mergeCell ref="B476:J476"/>
    <mergeCell ref="B477:C477"/>
    <mergeCell ref="D477:E477"/>
    <mergeCell ref="F477:G477"/>
    <mergeCell ref="I477:J477"/>
    <mergeCell ref="B478:C478"/>
    <mergeCell ref="D478:E478"/>
    <mergeCell ref="F478:G478"/>
    <mergeCell ref="I478:J478"/>
    <mergeCell ref="B483:J483"/>
    <mergeCell ref="B484:C484"/>
    <mergeCell ref="D484:E484"/>
    <mergeCell ref="F484:G484"/>
    <mergeCell ref="I484:J484"/>
    <mergeCell ref="B485:C485"/>
    <mergeCell ref="D485:E485"/>
    <mergeCell ref="F485:G485"/>
    <mergeCell ref="I485:J485"/>
    <mergeCell ref="B481:C481"/>
    <mergeCell ref="D481:E481"/>
    <mergeCell ref="F481:G481"/>
    <mergeCell ref="I481:J481"/>
    <mergeCell ref="B482:C482"/>
    <mergeCell ref="D482:E482"/>
    <mergeCell ref="F482:G482"/>
    <mergeCell ref="I482:J482"/>
    <mergeCell ref="B490:C490"/>
    <mergeCell ref="D490:E490"/>
    <mergeCell ref="F490:G490"/>
    <mergeCell ref="I490:J490"/>
    <mergeCell ref="B491:C491"/>
    <mergeCell ref="D491:E491"/>
    <mergeCell ref="F491:G491"/>
    <mergeCell ref="I491:J491"/>
    <mergeCell ref="B488:C488"/>
    <mergeCell ref="D488:E488"/>
    <mergeCell ref="F488:G488"/>
    <mergeCell ref="I488:J488"/>
    <mergeCell ref="B489:C489"/>
    <mergeCell ref="D489:E489"/>
    <mergeCell ref="F489:G489"/>
    <mergeCell ref="I489:J489"/>
    <mergeCell ref="B486:C486"/>
    <mergeCell ref="D486:E486"/>
    <mergeCell ref="F486:G486"/>
    <mergeCell ref="I486:J486"/>
    <mergeCell ref="B487:C487"/>
    <mergeCell ref="D487:E487"/>
    <mergeCell ref="F487:G487"/>
    <mergeCell ref="I487:J487"/>
    <mergeCell ref="B495:C495"/>
    <mergeCell ref="D495:E495"/>
    <mergeCell ref="F495:G495"/>
    <mergeCell ref="I495:J495"/>
    <mergeCell ref="B496:C496"/>
    <mergeCell ref="D496:E496"/>
    <mergeCell ref="F496:G496"/>
    <mergeCell ref="I496:J496"/>
    <mergeCell ref="B492:C492"/>
    <mergeCell ref="D492:E492"/>
    <mergeCell ref="F492:G492"/>
    <mergeCell ref="I492:J492"/>
    <mergeCell ref="B493:J493"/>
    <mergeCell ref="B494:C494"/>
    <mergeCell ref="D494:E494"/>
    <mergeCell ref="F494:G494"/>
    <mergeCell ref="I494:J494"/>
    <mergeCell ref="B501:C501"/>
    <mergeCell ref="D501:E501"/>
    <mergeCell ref="F501:G501"/>
    <mergeCell ref="I501:J501"/>
    <mergeCell ref="B502:C502"/>
    <mergeCell ref="D502:E502"/>
    <mergeCell ref="F502:G502"/>
    <mergeCell ref="I502:J502"/>
    <mergeCell ref="B499:C499"/>
    <mergeCell ref="D499:E499"/>
    <mergeCell ref="F499:G499"/>
    <mergeCell ref="I499:J499"/>
    <mergeCell ref="B500:C500"/>
    <mergeCell ref="D500:E500"/>
    <mergeCell ref="F500:G500"/>
    <mergeCell ref="I500:J500"/>
    <mergeCell ref="B497:C497"/>
    <mergeCell ref="D497:E497"/>
    <mergeCell ref="F497:G497"/>
    <mergeCell ref="I497:J497"/>
    <mergeCell ref="B498:C498"/>
    <mergeCell ref="D498:E498"/>
    <mergeCell ref="F498:G498"/>
    <mergeCell ref="I498:J498"/>
    <mergeCell ref="B507:C507"/>
    <mergeCell ref="D507:E507"/>
    <mergeCell ref="F507:G507"/>
    <mergeCell ref="I507:J507"/>
    <mergeCell ref="B508:C508"/>
    <mergeCell ref="D508:E508"/>
    <mergeCell ref="F508:G508"/>
    <mergeCell ref="I508:J508"/>
    <mergeCell ref="B505:C505"/>
    <mergeCell ref="D505:E505"/>
    <mergeCell ref="F505:G505"/>
    <mergeCell ref="I505:J505"/>
    <mergeCell ref="B506:C506"/>
    <mergeCell ref="D506:E506"/>
    <mergeCell ref="F506:G506"/>
    <mergeCell ref="I506:J506"/>
    <mergeCell ref="B503:C503"/>
    <mergeCell ref="D503:E503"/>
    <mergeCell ref="F503:G503"/>
    <mergeCell ref="I503:J503"/>
    <mergeCell ref="B504:C504"/>
    <mergeCell ref="D504:E504"/>
    <mergeCell ref="F504:G504"/>
    <mergeCell ref="I504:J504"/>
    <mergeCell ref="B513:C513"/>
    <mergeCell ref="D513:E513"/>
    <mergeCell ref="F513:G513"/>
    <mergeCell ref="I513:J513"/>
    <mergeCell ref="B514:C514"/>
    <mergeCell ref="D514:E514"/>
    <mergeCell ref="F514:G514"/>
    <mergeCell ref="I514:J514"/>
    <mergeCell ref="B511:C511"/>
    <mergeCell ref="D511:E511"/>
    <mergeCell ref="F511:G511"/>
    <mergeCell ref="I511:J511"/>
    <mergeCell ref="B512:C512"/>
    <mergeCell ref="D512:E512"/>
    <mergeCell ref="F512:G512"/>
    <mergeCell ref="I512:J512"/>
    <mergeCell ref="B509:C509"/>
    <mergeCell ref="D509:E509"/>
    <mergeCell ref="F509:G509"/>
    <mergeCell ref="I509:J509"/>
    <mergeCell ref="B510:C510"/>
    <mergeCell ref="D510:E510"/>
    <mergeCell ref="F510:G510"/>
    <mergeCell ref="I510:J510"/>
    <mergeCell ref="B519:C519"/>
    <mergeCell ref="D519:E519"/>
    <mergeCell ref="F519:G519"/>
    <mergeCell ref="I519:J519"/>
    <mergeCell ref="B520:C520"/>
    <mergeCell ref="D520:E520"/>
    <mergeCell ref="F520:G520"/>
    <mergeCell ref="I520:J520"/>
    <mergeCell ref="B517:C517"/>
    <mergeCell ref="D517:E517"/>
    <mergeCell ref="F517:G517"/>
    <mergeCell ref="I517:J517"/>
    <mergeCell ref="B518:C518"/>
    <mergeCell ref="D518:E518"/>
    <mergeCell ref="F518:G518"/>
    <mergeCell ref="I518:J518"/>
    <mergeCell ref="B515:C515"/>
    <mergeCell ref="D515:E515"/>
    <mergeCell ref="F515:G515"/>
    <mergeCell ref="I515:J515"/>
    <mergeCell ref="B516:C516"/>
    <mergeCell ref="D516:E516"/>
    <mergeCell ref="F516:G516"/>
    <mergeCell ref="I516:J516"/>
    <mergeCell ref="B524:C524"/>
    <mergeCell ref="D524:E524"/>
    <mergeCell ref="F524:G524"/>
    <mergeCell ref="I524:J524"/>
    <mergeCell ref="B525:C525"/>
    <mergeCell ref="D525:E525"/>
    <mergeCell ref="F525:G525"/>
    <mergeCell ref="I525:J525"/>
    <mergeCell ref="B521:J521"/>
    <mergeCell ref="B522:C522"/>
    <mergeCell ref="D522:E522"/>
    <mergeCell ref="F522:G522"/>
    <mergeCell ref="I522:J522"/>
    <mergeCell ref="B523:C523"/>
    <mergeCell ref="D523:E523"/>
    <mergeCell ref="F523:G523"/>
    <mergeCell ref="I523:J523"/>
    <mergeCell ref="B530:C530"/>
    <mergeCell ref="D530:E530"/>
    <mergeCell ref="F530:G530"/>
    <mergeCell ref="I530:J530"/>
    <mergeCell ref="B531:C531"/>
    <mergeCell ref="D531:E531"/>
    <mergeCell ref="F531:G531"/>
    <mergeCell ref="I531:J531"/>
    <mergeCell ref="B528:C528"/>
    <mergeCell ref="D528:E528"/>
    <mergeCell ref="F528:G528"/>
    <mergeCell ref="I528:J528"/>
    <mergeCell ref="B529:C529"/>
    <mergeCell ref="D529:E529"/>
    <mergeCell ref="F529:G529"/>
    <mergeCell ref="I529:J529"/>
    <mergeCell ref="B526:C526"/>
    <mergeCell ref="D526:E526"/>
    <mergeCell ref="F526:G526"/>
    <mergeCell ref="I526:J526"/>
    <mergeCell ref="B527:C527"/>
    <mergeCell ref="D527:E527"/>
    <mergeCell ref="F527:G527"/>
    <mergeCell ref="I527:J527"/>
    <mergeCell ref="B536:C536"/>
    <mergeCell ref="D536:E536"/>
    <mergeCell ref="F536:G536"/>
    <mergeCell ref="I536:J536"/>
    <mergeCell ref="B537:C537"/>
    <mergeCell ref="D537:E537"/>
    <mergeCell ref="F537:G537"/>
    <mergeCell ref="I537:J537"/>
    <mergeCell ref="B534:C534"/>
    <mergeCell ref="D534:E534"/>
    <mergeCell ref="F534:G534"/>
    <mergeCell ref="I534:J534"/>
    <mergeCell ref="B535:C535"/>
    <mergeCell ref="D535:E535"/>
    <mergeCell ref="F535:G535"/>
    <mergeCell ref="I535:J535"/>
    <mergeCell ref="B532:C532"/>
    <mergeCell ref="D532:E532"/>
    <mergeCell ref="F532:G532"/>
    <mergeCell ref="I532:J532"/>
    <mergeCell ref="B533:C533"/>
    <mergeCell ref="D533:E533"/>
    <mergeCell ref="F533:G533"/>
    <mergeCell ref="I533:J533"/>
    <mergeCell ref="B540:C540"/>
    <mergeCell ref="D540:E540"/>
    <mergeCell ref="F540:G540"/>
    <mergeCell ref="I540:J540"/>
    <mergeCell ref="B541:J541"/>
    <mergeCell ref="B542:C542"/>
    <mergeCell ref="D542:E542"/>
    <mergeCell ref="F542:G542"/>
    <mergeCell ref="I542:J542"/>
    <mergeCell ref="B538:C538"/>
    <mergeCell ref="D538:E538"/>
    <mergeCell ref="F538:G538"/>
    <mergeCell ref="I538:J538"/>
    <mergeCell ref="B539:C539"/>
    <mergeCell ref="D539:E539"/>
    <mergeCell ref="F539:G539"/>
    <mergeCell ref="I539:J539"/>
    <mergeCell ref="B545:J545"/>
    <mergeCell ref="B546:C546"/>
    <mergeCell ref="D546:E546"/>
    <mergeCell ref="F546:G546"/>
    <mergeCell ref="I546:J546"/>
    <mergeCell ref="B547:C547"/>
    <mergeCell ref="D547:E547"/>
    <mergeCell ref="F547:G547"/>
    <mergeCell ref="I547:J547"/>
    <mergeCell ref="B543:C543"/>
    <mergeCell ref="D543:E543"/>
    <mergeCell ref="F543:G543"/>
    <mergeCell ref="I543:J543"/>
    <mergeCell ref="B544:C544"/>
    <mergeCell ref="D544:E544"/>
    <mergeCell ref="F544:G544"/>
    <mergeCell ref="I544:J544"/>
    <mergeCell ref="B552:C552"/>
    <mergeCell ref="D552:E552"/>
    <mergeCell ref="F552:G552"/>
    <mergeCell ref="I552:J552"/>
    <mergeCell ref="B553:C553"/>
    <mergeCell ref="D553:E553"/>
    <mergeCell ref="F553:G553"/>
    <mergeCell ref="I553:J553"/>
    <mergeCell ref="B550:C550"/>
    <mergeCell ref="D550:E550"/>
    <mergeCell ref="F550:G550"/>
    <mergeCell ref="I550:J550"/>
    <mergeCell ref="B551:C551"/>
    <mergeCell ref="D551:E551"/>
    <mergeCell ref="F551:G551"/>
    <mergeCell ref="I551:J551"/>
    <mergeCell ref="B548:C548"/>
    <mergeCell ref="D548:E548"/>
    <mergeCell ref="F548:G548"/>
    <mergeCell ref="I548:J548"/>
    <mergeCell ref="B549:C549"/>
    <mergeCell ref="D549:E549"/>
    <mergeCell ref="F549:G549"/>
    <mergeCell ref="I549:J549"/>
    <mergeCell ref="B557:C557"/>
    <mergeCell ref="D557:E557"/>
    <mergeCell ref="F557:G557"/>
    <mergeCell ref="I557:J557"/>
    <mergeCell ref="B558:C558"/>
    <mergeCell ref="D558:E558"/>
    <mergeCell ref="F558:G558"/>
    <mergeCell ref="I558:J558"/>
    <mergeCell ref="B554:J554"/>
    <mergeCell ref="B555:C555"/>
    <mergeCell ref="D555:E555"/>
    <mergeCell ref="F555:G555"/>
    <mergeCell ref="I555:J555"/>
    <mergeCell ref="B556:C556"/>
    <mergeCell ref="D556:E556"/>
    <mergeCell ref="F556:G556"/>
    <mergeCell ref="I556:J556"/>
    <mergeCell ref="B563:C563"/>
    <mergeCell ref="D563:E563"/>
    <mergeCell ref="F563:G563"/>
    <mergeCell ref="I563:J563"/>
    <mergeCell ref="B564:C564"/>
    <mergeCell ref="D564:E564"/>
    <mergeCell ref="F564:G564"/>
    <mergeCell ref="I564:J564"/>
    <mergeCell ref="B561:C561"/>
    <mergeCell ref="D561:E561"/>
    <mergeCell ref="F561:G561"/>
    <mergeCell ref="I561:J561"/>
    <mergeCell ref="B562:C562"/>
    <mergeCell ref="D562:E562"/>
    <mergeCell ref="F562:G562"/>
    <mergeCell ref="I562:J562"/>
    <mergeCell ref="B559:C559"/>
    <mergeCell ref="D559:E559"/>
    <mergeCell ref="F559:G559"/>
    <mergeCell ref="I559:J559"/>
    <mergeCell ref="B560:C560"/>
    <mergeCell ref="D560:E560"/>
    <mergeCell ref="F560:G560"/>
    <mergeCell ref="I560:J560"/>
    <mergeCell ref="B569:C569"/>
    <mergeCell ref="D569:E569"/>
    <mergeCell ref="F569:G569"/>
    <mergeCell ref="I569:J569"/>
    <mergeCell ref="B570:C570"/>
    <mergeCell ref="D570:E570"/>
    <mergeCell ref="F570:G570"/>
    <mergeCell ref="I570:J570"/>
    <mergeCell ref="B567:C567"/>
    <mergeCell ref="D567:E567"/>
    <mergeCell ref="F567:G567"/>
    <mergeCell ref="I567:J567"/>
    <mergeCell ref="B568:C568"/>
    <mergeCell ref="D568:E568"/>
    <mergeCell ref="F568:G568"/>
    <mergeCell ref="I568:J568"/>
    <mergeCell ref="B565:C565"/>
    <mergeCell ref="D565:E565"/>
    <mergeCell ref="F565:G565"/>
    <mergeCell ref="I565:J565"/>
    <mergeCell ref="B566:C566"/>
    <mergeCell ref="D566:E566"/>
    <mergeCell ref="F566:G566"/>
    <mergeCell ref="I566:J566"/>
    <mergeCell ref="B575:C575"/>
    <mergeCell ref="D575:E575"/>
    <mergeCell ref="F575:G575"/>
    <mergeCell ref="I575:J575"/>
    <mergeCell ref="B576:C576"/>
    <mergeCell ref="D576:E576"/>
    <mergeCell ref="F576:G576"/>
    <mergeCell ref="I576:J576"/>
    <mergeCell ref="B573:C573"/>
    <mergeCell ref="D573:E573"/>
    <mergeCell ref="F573:G573"/>
    <mergeCell ref="I573:J573"/>
    <mergeCell ref="B574:C574"/>
    <mergeCell ref="D574:E574"/>
    <mergeCell ref="F574:G574"/>
    <mergeCell ref="I574:J574"/>
    <mergeCell ref="B571:C571"/>
    <mergeCell ref="D571:E571"/>
    <mergeCell ref="F571:G571"/>
    <mergeCell ref="I571:J571"/>
    <mergeCell ref="B572:C572"/>
    <mergeCell ref="D572:E572"/>
    <mergeCell ref="F572:G572"/>
    <mergeCell ref="I572:J572"/>
    <mergeCell ref="B581:C581"/>
    <mergeCell ref="D581:E581"/>
    <mergeCell ref="F581:G581"/>
    <mergeCell ref="I581:J581"/>
    <mergeCell ref="B582:C582"/>
    <mergeCell ref="D582:E582"/>
    <mergeCell ref="F582:G582"/>
    <mergeCell ref="I582:J582"/>
    <mergeCell ref="B579:C579"/>
    <mergeCell ref="D579:E579"/>
    <mergeCell ref="F579:G579"/>
    <mergeCell ref="I579:J579"/>
    <mergeCell ref="B580:C580"/>
    <mergeCell ref="D580:E580"/>
    <mergeCell ref="F580:G580"/>
    <mergeCell ref="I580:J580"/>
    <mergeCell ref="B577:C577"/>
    <mergeCell ref="D577:E577"/>
    <mergeCell ref="F577:G577"/>
    <mergeCell ref="I577:J577"/>
    <mergeCell ref="B578:C578"/>
    <mergeCell ref="D578:E578"/>
    <mergeCell ref="F578:G578"/>
    <mergeCell ref="I578:J578"/>
    <mergeCell ref="B585:J585"/>
    <mergeCell ref="B586:C586"/>
    <mergeCell ref="D586:E586"/>
    <mergeCell ref="F586:G586"/>
    <mergeCell ref="I586:J586"/>
    <mergeCell ref="B587:C587"/>
    <mergeCell ref="D587:E587"/>
    <mergeCell ref="F587:G587"/>
    <mergeCell ref="I587:J587"/>
    <mergeCell ref="B583:C583"/>
    <mergeCell ref="D583:E583"/>
    <mergeCell ref="F583:G583"/>
    <mergeCell ref="I583:J583"/>
    <mergeCell ref="B584:C584"/>
    <mergeCell ref="D584:E584"/>
    <mergeCell ref="F584:G584"/>
    <mergeCell ref="I584:J584"/>
    <mergeCell ref="B592:C592"/>
    <mergeCell ref="D592:E592"/>
    <mergeCell ref="F592:G592"/>
    <mergeCell ref="I592:J592"/>
    <mergeCell ref="B593:C593"/>
    <mergeCell ref="D593:E593"/>
    <mergeCell ref="F593:G593"/>
    <mergeCell ref="I593:J593"/>
    <mergeCell ref="B590:C590"/>
    <mergeCell ref="D590:E590"/>
    <mergeCell ref="F590:G590"/>
    <mergeCell ref="I590:J590"/>
    <mergeCell ref="B591:C591"/>
    <mergeCell ref="D591:E591"/>
    <mergeCell ref="F591:G591"/>
    <mergeCell ref="I591:J591"/>
    <mergeCell ref="B588:C588"/>
    <mergeCell ref="D588:E588"/>
    <mergeCell ref="F588:G588"/>
    <mergeCell ref="I588:J588"/>
    <mergeCell ref="B589:C589"/>
    <mergeCell ref="D589:E589"/>
    <mergeCell ref="F589:G589"/>
    <mergeCell ref="I589:J589"/>
    <mergeCell ref="B596:C596"/>
    <mergeCell ref="D596:E596"/>
    <mergeCell ref="F596:G596"/>
    <mergeCell ref="I596:J596"/>
    <mergeCell ref="B597:J597"/>
    <mergeCell ref="B598:C598"/>
    <mergeCell ref="D598:E598"/>
    <mergeCell ref="F598:G598"/>
    <mergeCell ref="I598:J598"/>
    <mergeCell ref="B594:C594"/>
    <mergeCell ref="D594:E594"/>
    <mergeCell ref="F594:G594"/>
    <mergeCell ref="I594:J594"/>
    <mergeCell ref="B595:C595"/>
    <mergeCell ref="D595:E595"/>
    <mergeCell ref="F595:G595"/>
    <mergeCell ref="I595:J595"/>
    <mergeCell ref="B603:C603"/>
    <mergeCell ref="D603:E603"/>
    <mergeCell ref="F603:G603"/>
    <mergeCell ref="I603:J603"/>
    <mergeCell ref="B604:C604"/>
    <mergeCell ref="D604:E604"/>
    <mergeCell ref="F604:G604"/>
    <mergeCell ref="I604:J604"/>
    <mergeCell ref="B601:C601"/>
    <mergeCell ref="D601:E601"/>
    <mergeCell ref="F601:G601"/>
    <mergeCell ref="I601:J601"/>
    <mergeCell ref="B602:C602"/>
    <mergeCell ref="D602:E602"/>
    <mergeCell ref="F602:G602"/>
    <mergeCell ref="I602:J602"/>
    <mergeCell ref="B599:C599"/>
    <mergeCell ref="D599:E599"/>
    <mergeCell ref="F599:G599"/>
    <mergeCell ref="I599:J599"/>
    <mergeCell ref="B600:C600"/>
    <mergeCell ref="D600:E600"/>
    <mergeCell ref="F600:G600"/>
    <mergeCell ref="I600:J600"/>
    <mergeCell ref="B607:J607"/>
    <mergeCell ref="B608:C608"/>
    <mergeCell ref="D608:E608"/>
    <mergeCell ref="F608:G608"/>
    <mergeCell ref="I608:J608"/>
    <mergeCell ref="B609:C609"/>
    <mergeCell ref="D609:E609"/>
    <mergeCell ref="F609:G609"/>
    <mergeCell ref="I609:J609"/>
    <mergeCell ref="B605:C605"/>
    <mergeCell ref="D605:E605"/>
    <mergeCell ref="F605:G605"/>
    <mergeCell ref="I605:J605"/>
    <mergeCell ref="B606:C606"/>
    <mergeCell ref="D606:E606"/>
    <mergeCell ref="F606:G606"/>
    <mergeCell ref="I606:J606"/>
    <mergeCell ref="B613:C613"/>
    <mergeCell ref="D613:E613"/>
    <mergeCell ref="F613:G613"/>
    <mergeCell ref="I613:J613"/>
    <mergeCell ref="B614:C614"/>
    <mergeCell ref="D614:E614"/>
    <mergeCell ref="F614:G614"/>
    <mergeCell ref="I614:J614"/>
    <mergeCell ref="B610:C610"/>
    <mergeCell ref="D610:E610"/>
    <mergeCell ref="F610:G610"/>
    <mergeCell ref="I610:J610"/>
    <mergeCell ref="B611:J611"/>
    <mergeCell ref="B612:C612"/>
    <mergeCell ref="D612:E612"/>
    <mergeCell ref="F612:G612"/>
    <mergeCell ref="I612:J6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2"/>
  <sheetViews>
    <sheetView workbookViewId="0">
      <selection activeCell="I33" sqref="I33:J33"/>
    </sheetView>
  </sheetViews>
  <sheetFormatPr defaultRowHeight="15" x14ac:dyDescent="0.25"/>
  <cols>
    <col min="1" max="1" width="2.28515625" customWidth="1"/>
    <col min="2" max="2" width="0" hidden="1" customWidth="1"/>
    <col min="3" max="3" width="11.7109375" customWidth="1"/>
    <col min="4" max="4" width="6.5703125" customWidth="1"/>
    <col min="5" max="5" width="60.7109375" customWidth="1"/>
    <col min="6" max="6" width="11.5703125" customWidth="1"/>
    <col min="7" max="7" width="11.140625" customWidth="1"/>
    <col min="8" max="8" width="14.85546875" customWidth="1"/>
    <col min="9" max="9" width="27.7109375" customWidth="1"/>
    <col min="10" max="10" width="11.42578125" customWidth="1"/>
    <col min="11" max="11" width="0.85546875" customWidth="1"/>
    <col min="12" max="12" width="1.42578125" customWidth="1"/>
    <col min="250" max="250" width="2.28515625" customWidth="1"/>
    <col min="251" max="251" width="0" hidden="1" customWidth="1"/>
    <col min="252" max="252" width="11.7109375" customWidth="1"/>
    <col min="253" max="253" width="19.42578125" customWidth="1"/>
    <col min="254" max="254" width="8.5703125" customWidth="1"/>
    <col min="255" max="255" width="1.28515625" customWidth="1"/>
    <col min="256" max="256" width="6.7109375" customWidth="1"/>
    <col min="257" max="257" width="11.140625" customWidth="1"/>
    <col min="258" max="258" width="7.5703125" customWidth="1"/>
    <col min="259" max="259" width="7" customWidth="1"/>
    <col min="260" max="260" width="6.5703125" customWidth="1"/>
    <col min="261" max="261" width="9.28515625" customWidth="1"/>
    <col min="262" max="262" width="7.42578125" customWidth="1"/>
    <col min="263" max="263" width="11.140625" customWidth="1"/>
    <col min="264" max="264" width="14.85546875" customWidth="1"/>
    <col min="265" max="265" width="18.5703125" customWidth="1"/>
    <col min="266" max="266" width="5" customWidth="1"/>
    <col min="267" max="267" width="0.85546875" customWidth="1"/>
    <col min="268" max="268" width="1.42578125" customWidth="1"/>
    <col min="506" max="506" width="2.28515625" customWidth="1"/>
    <col min="507" max="507" width="0" hidden="1" customWidth="1"/>
    <col min="508" max="508" width="11.7109375" customWidth="1"/>
    <col min="509" max="509" width="19.42578125" customWidth="1"/>
    <col min="510" max="510" width="8.5703125" customWidth="1"/>
    <col min="511" max="511" width="1.28515625" customWidth="1"/>
    <col min="512" max="512" width="6.7109375" customWidth="1"/>
    <col min="513" max="513" width="11.140625" customWidth="1"/>
    <col min="514" max="514" width="7.5703125" customWidth="1"/>
    <col min="515" max="515" width="7" customWidth="1"/>
    <col min="516" max="516" width="6.5703125" customWidth="1"/>
    <col min="517" max="517" width="9.28515625" customWidth="1"/>
    <col min="518" max="518" width="7.42578125" customWidth="1"/>
    <col min="519" max="519" width="11.140625" customWidth="1"/>
    <col min="520" max="520" width="14.85546875" customWidth="1"/>
    <col min="521" max="521" width="18.5703125" customWidth="1"/>
    <col min="522" max="522" width="5" customWidth="1"/>
    <col min="523" max="523" width="0.85546875" customWidth="1"/>
    <col min="524" max="524" width="1.42578125" customWidth="1"/>
    <col min="762" max="762" width="2.28515625" customWidth="1"/>
    <col min="763" max="763" width="0" hidden="1" customWidth="1"/>
    <col min="764" max="764" width="11.7109375" customWidth="1"/>
    <col min="765" max="765" width="19.42578125" customWidth="1"/>
    <col min="766" max="766" width="8.5703125" customWidth="1"/>
    <col min="767" max="767" width="1.28515625" customWidth="1"/>
    <col min="768" max="768" width="6.7109375" customWidth="1"/>
    <col min="769" max="769" width="11.140625" customWidth="1"/>
    <col min="770" max="770" width="7.5703125" customWidth="1"/>
    <col min="771" max="771" width="7" customWidth="1"/>
    <col min="772" max="772" width="6.5703125" customWidth="1"/>
    <col min="773" max="773" width="9.28515625" customWidth="1"/>
    <col min="774" max="774" width="7.42578125" customWidth="1"/>
    <col min="775" max="775" width="11.140625" customWidth="1"/>
    <col min="776" max="776" width="14.85546875" customWidth="1"/>
    <col min="777" max="777" width="18.5703125" customWidth="1"/>
    <col min="778" max="778" width="5" customWidth="1"/>
    <col min="779" max="779" width="0.85546875" customWidth="1"/>
    <col min="780" max="780" width="1.42578125" customWidth="1"/>
    <col min="1018" max="1018" width="2.28515625" customWidth="1"/>
    <col min="1019" max="1019" width="0" hidden="1" customWidth="1"/>
    <col min="1020" max="1020" width="11.7109375" customWidth="1"/>
    <col min="1021" max="1021" width="19.42578125" customWidth="1"/>
    <col min="1022" max="1022" width="8.5703125" customWidth="1"/>
    <col min="1023" max="1023" width="1.28515625" customWidth="1"/>
    <col min="1024" max="1024" width="6.7109375" customWidth="1"/>
    <col min="1025" max="1025" width="11.140625" customWidth="1"/>
    <col min="1026" max="1026" width="7.5703125" customWidth="1"/>
    <col min="1027" max="1027" width="7" customWidth="1"/>
    <col min="1028" max="1028" width="6.5703125" customWidth="1"/>
    <col min="1029" max="1029" width="9.28515625" customWidth="1"/>
    <col min="1030" max="1030" width="7.42578125" customWidth="1"/>
    <col min="1031" max="1031" width="11.140625" customWidth="1"/>
    <col min="1032" max="1032" width="14.85546875" customWidth="1"/>
    <col min="1033" max="1033" width="18.5703125" customWidth="1"/>
    <col min="1034" max="1034" width="5" customWidth="1"/>
    <col min="1035" max="1035" width="0.85546875" customWidth="1"/>
    <col min="1036" max="1036" width="1.42578125" customWidth="1"/>
    <col min="1274" max="1274" width="2.28515625" customWidth="1"/>
    <col min="1275" max="1275" width="0" hidden="1" customWidth="1"/>
    <col min="1276" max="1276" width="11.7109375" customWidth="1"/>
    <col min="1277" max="1277" width="19.42578125" customWidth="1"/>
    <col min="1278" max="1278" width="8.5703125" customWidth="1"/>
    <col min="1279" max="1279" width="1.28515625" customWidth="1"/>
    <col min="1280" max="1280" width="6.7109375" customWidth="1"/>
    <col min="1281" max="1281" width="11.140625" customWidth="1"/>
    <col min="1282" max="1282" width="7.5703125" customWidth="1"/>
    <col min="1283" max="1283" width="7" customWidth="1"/>
    <col min="1284" max="1284" width="6.5703125" customWidth="1"/>
    <col min="1285" max="1285" width="9.28515625" customWidth="1"/>
    <col min="1286" max="1286" width="7.42578125" customWidth="1"/>
    <col min="1287" max="1287" width="11.140625" customWidth="1"/>
    <col min="1288" max="1288" width="14.85546875" customWidth="1"/>
    <col min="1289" max="1289" width="18.5703125" customWidth="1"/>
    <col min="1290" max="1290" width="5" customWidth="1"/>
    <col min="1291" max="1291" width="0.85546875" customWidth="1"/>
    <col min="1292" max="1292" width="1.42578125" customWidth="1"/>
    <col min="1530" max="1530" width="2.28515625" customWidth="1"/>
    <col min="1531" max="1531" width="0" hidden="1" customWidth="1"/>
    <col min="1532" max="1532" width="11.7109375" customWidth="1"/>
    <col min="1533" max="1533" width="19.42578125" customWidth="1"/>
    <col min="1534" max="1534" width="8.5703125" customWidth="1"/>
    <col min="1535" max="1535" width="1.28515625" customWidth="1"/>
    <col min="1536" max="1536" width="6.7109375" customWidth="1"/>
    <col min="1537" max="1537" width="11.140625" customWidth="1"/>
    <col min="1538" max="1538" width="7.5703125" customWidth="1"/>
    <col min="1539" max="1539" width="7" customWidth="1"/>
    <col min="1540" max="1540" width="6.5703125" customWidth="1"/>
    <col min="1541" max="1541" width="9.28515625" customWidth="1"/>
    <col min="1542" max="1542" width="7.42578125" customWidth="1"/>
    <col min="1543" max="1543" width="11.140625" customWidth="1"/>
    <col min="1544" max="1544" width="14.85546875" customWidth="1"/>
    <col min="1545" max="1545" width="18.5703125" customWidth="1"/>
    <col min="1546" max="1546" width="5" customWidth="1"/>
    <col min="1547" max="1547" width="0.85546875" customWidth="1"/>
    <col min="1548" max="1548" width="1.42578125" customWidth="1"/>
    <col min="1786" max="1786" width="2.28515625" customWidth="1"/>
    <col min="1787" max="1787" width="0" hidden="1" customWidth="1"/>
    <col min="1788" max="1788" width="11.7109375" customWidth="1"/>
    <col min="1789" max="1789" width="19.42578125" customWidth="1"/>
    <col min="1790" max="1790" width="8.5703125" customWidth="1"/>
    <col min="1791" max="1791" width="1.28515625" customWidth="1"/>
    <col min="1792" max="1792" width="6.7109375" customWidth="1"/>
    <col min="1793" max="1793" width="11.140625" customWidth="1"/>
    <col min="1794" max="1794" width="7.5703125" customWidth="1"/>
    <col min="1795" max="1795" width="7" customWidth="1"/>
    <col min="1796" max="1796" width="6.5703125" customWidth="1"/>
    <col min="1797" max="1797" width="9.28515625" customWidth="1"/>
    <col min="1798" max="1798" width="7.42578125" customWidth="1"/>
    <col min="1799" max="1799" width="11.140625" customWidth="1"/>
    <col min="1800" max="1800" width="14.85546875" customWidth="1"/>
    <col min="1801" max="1801" width="18.5703125" customWidth="1"/>
    <col min="1802" max="1802" width="5" customWidth="1"/>
    <col min="1803" max="1803" width="0.85546875" customWidth="1"/>
    <col min="1804" max="1804" width="1.42578125" customWidth="1"/>
    <col min="2042" max="2042" width="2.28515625" customWidth="1"/>
    <col min="2043" max="2043" width="0" hidden="1" customWidth="1"/>
    <col min="2044" max="2044" width="11.7109375" customWidth="1"/>
    <col min="2045" max="2045" width="19.42578125" customWidth="1"/>
    <col min="2046" max="2046" width="8.5703125" customWidth="1"/>
    <col min="2047" max="2047" width="1.28515625" customWidth="1"/>
    <col min="2048" max="2048" width="6.7109375" customWidth="1"/>
    <col min="2049" max="2049" width="11.140625" customWidth="1"/>
    <col min="2050" max="2050" width="7.5703125" customWidth="1"/>
    <col min="2051" max="2051" width="7" customWidth="1"/>
    <col min="2052" max="2052" width="6.5703125" customWidth="1"/>
    <col min="2053" max="2053" width="9.28515625" customWidth="1"/>
    <col min="2054" max="2054" width="7.42578125" customWidth="1"/>
    <col min="2055" max="2055" width="11.140625" customWidth="1"/>
    <col min="2056" max="2056" width="14.85546875" customWidth="1"/>
    <col min="2057" max="2057" width="18.5703125" customWidth="1"/>
    <col min="2058" max="2058" width="5" customWidth="1"/>
    <col min="2059" max="2059" width="0.85546875" customWidth="1"/>
    <col min="2060" max="2060" width="1.42578125" customWidth="1"/>
    <col min="2298" max="2298" width="2.28515625" customWidth="1"/>
    <col min="2299" max="2299" width="0" hidden="1" customWidth="1"/>
    <col min="2300" max="2300" width="11.7109375" customWidth="1"/>
    <col min="2301" max="2301" width="19.42578125" customWidth="1"/>
    <col min="2302" max="2302" width="8.5703125" customWidth="1"/>
    <col min="2303" max="2303" width="1.28515625" customWidth="1"/>
    <col min="2304" max="2304" width="6.7109375" customWidth="1"/>
    <col min="2305" max="2305" width="11.140625" customWidth="1"/>
    <col min="2306" max="2306" width="7.5703125" customWidth="1"/>
    <col min="2307" max="2307" width="7" customWidth="1"/>
    <col min="2308" max="2308" width="6.5703125" customWidth="1"/>
    <col min="2309" max="2309" width="9.28515625" customWidth="1"/>
    <col min="2310" max="2310" width="7.42578125" customWidth="1"/>
    <col min="2311" max="2311" width="11.140625" customWidth="1"/>
    <col min="2312" max="2312" width="14.85546875" customWidth="1"/>
    <col min="2313" max="2313" width="18.5703125" customWidth="1"/>
    <col min="2314" max="2314" width="5" customWidth="1"/>
    <col min="2315" max="2315" width="0.85546875" customWidth="1"/>
    <col min="2316" max="2316" width="1.42578125" customWidth="1"/>
    <col min="2554" max="2554" width="2.28515625" customWidth="1"/>
    <col min="2555" max="2555" width="0" hidden="1" customWidth="1"/>
    <col min="2556" max="2556" width="11.7109375" customWidth="1"/>
    <col min="2557" max="2557" width="19.42578125" customWidth="1"/>
    <col min="2558" max="2558" width="8.5703125" customWidth="1"/>
    <col min="2559" max="2559" width="1.28515625" customWidth="1"/>
    <col min="2560" max="2560" width="6.7109375" customWidth="1"/>
    <col min="2561" max="2561" width="11.140625" customWidth="1"/>
    <col min="2562" max="2562" width="7.5703125" customWidth="1"/>
    <col min="2563" max="2563" width="7" customWidth="1"/>
    <col min="2564" max="2564" width="6.5703125" customWidth="1"/>
    <col min="2565" max="2565" width="9.28515625" customWidth="1"/>
    <col min="2566" max="2566" width="7.42578125" customWidth="1"/>
    <col min="2567" max="2567" width="11.140625" customWidth="1"/>
    <col min="2568" max="2568" width="14.85546875" customWidth="1"/>
    <col min="2569" max="2569" width="18.5703125" customWidth="1"/>
    <col min="2570" max="2570" width="5" customWidth="1"/>
    <col min="2571" max="2571" width="0.85546875" customWidth="1"/>
    <col min="2572" max="2572" width="1.42578125" customWidth="1"/>
    <col min="2810" max="2810" width="2.28515625" customWidth="1"/>
    <col min="2811" max="2811" width="0" hidden="1" customWidth="1"/>
    <col min="2812" max="2812" width="11.7109375" customWidth="1"/>
    <col min="2813" max="2813" width="19.42578125" customWidth="1"/>
    <col min="2814" max="2814" width="8.5703125" customWidth="1"/>
    <col min="2815" max="2815" width="1.28515625" customWidth="1"/>
    <col min="2816" max="2816" width="6.7109375" customWidth="1"/>
    <col min="2817" max="2817" width="11.140625" customWidth="1"/>
    <col min="2818" max="2818" width="7.5703125" customWidth="1"/>
    <col min="2819" max="2819" width="7" customWidth="1"/>
    <col min="2820" max="2820" width="6.5703125" customWidth="1"/>
    <col min="2821" max="2821" width="9.28515625" customWidth="1"/>
    <col min="2822" max="2822" width="7.42578125" customWidth="1"/>
    <col min="2823" max="2823" width="11.140625" customWidth="1"/>
    <col min="2824" max="2824" width="14.85546875" customWidth="1"/>
    <col min="2825" max="2825" width="18.5703125" customWidth="1"/>
    <col min="2826" max="2826" width="5" customWidth="1"/>
    <col min="2827" max="2827" width="0.85546875" customWidth="1"/>
    <col min="2828" max="2828" width="1.42578125" customWidth="1"/>
    <col min="3066" max="3066" width="2.28515625" customWidth="1"/>
    <col min="3067" max="3067" width="0" hidden="1" customWidth="1"/>
    <col min="3068" max="3068" width="11.7109375" customWidth="1"/>
    <col min="3069" max="3069" width="19.42578125" customWidth="1"/>
    <col min="3070" max="3070" width="8.5703125" customWidth="1"/>
    <col min="3071" max="3071" width="1.28515625" customWidth="1"/>
    <col min="3072" max="3072" width="6.7109375" customWidth="1"/>
    <col min="3073" max="3073" width="11.140625" customWidth="1"/>
    <col min="3074" max="3074" width="7.5703125" customWidth="1"/>
    <col min="3075" max="3075" width="7" customWidth="1"/>
    <col min="3076" max="3076" width="6.5703125" customWidth="1"/>
    <col min="3077" max="3077" width="9.28515625" customWidth="1"/>
    <col min="3078" max="3078" width="7.42578125" customWidth="1"/>
    <col min="3079" max="3079" width="11.140625" customWidth="1"/>
    <col min="3080" max="3080" width="14.85546875" customWidth="1"/>
    <col min="3081" max="3081" width="18.5703125" customWidth="1"/>
    <col min="3082" max="3082" width="5" customWidth="1"/>
    <col min="3083" max="3083" width="0.85546875" customWidth="1"/>
    <col min="3084" max="3084" width="1.42578125" customWidth="1"/>
    <col min="3322" max="3322" width="2.28515625" customWidth="1"/>
    <col min="3323" max="3323" width="0" hidden="1" customWidth="1"/>
    <col min="3324" max="3324" width="11.7109375" customWidth="1"/>
    <col min="3325" max="3325" width="19.42578125" customWidth="1"/>
    <col min="3326" max="3326" width="8.5703125" customWidth="1"/>
    <col min="3327" max="3327" width="1.28515625" customWidth="1"/>
    <col min="3328" max="3328" width="6.7109375" customWidth="1"/>
    <col min="3329" max="3329" width="11.140625" customWidth="1"/>
    <col min="3330" max="3330" width="7.5703125" customWidth="1"/>
    <col min="3331" max="3331" width="7" customWidth="1"/>
    <col min="3332" max="3332" width="6.5703125" customWidth="1"/>
    <col min="3333" max="3333" width="9.28515625" customWidth="1"/>
    <col min="3334" max="3334" width="7.42578125" customWidth="1"/>
    <col min="3335" max="3335" width="11.140625" customWidth="1"/>
    <col min="3336" max="3336" width="14.85546875" customWidth="1"/>
    <col min="3337" max="3337" width="18.5703125" customWidth="1"/>
    <col min="3338" max="3338" width="5" customWidth="1"/>
    <col min="3339" max="3339" width="0.85546875" customWidth="1"/>
    <col min="3340" max="3340" width="1.42578125" customWidth="1"/>
    <col min="3578" max="3578" width="2.28515625" customWidth="1"/>
    <col min="3579" max="3579" width="0" hidden="1" customWidth="1"/>
    <col min="3580" max="3580" width="11.7109375" customWidth="1"/>
    <col min="3581" max="3581" width="19.42578125" customWidth="1"/>
    <col min="3582" max="3582" width="8.5703125" customWidth="1"/>
    <col min="3583" max="3583" width="1.28515625" customWidth="1"/>
    <col min="3584" max="3584" width="6.7109375" customWidth="1"/>
    <col min="3585" max="3585" width="11.140625" customWidth="1"/>
    <col min="3586" max="3586" width="7.5703125" customWidth="1"/>
    <col min="3587" max="3587" width="7" customWidth="1"/>
    <col min="3588" max="3588" width="6.5703125" customWidth="1"/>
    <col min="3589" max="3589" width="9.28515625" customWidth="1"/>
    <col min="3590" max="3590" width="7.42578125" customWidth="1"/>
    <col min="3591" max="3591" width="11.140625" customWidth="1"/>
    <col min="3592" max="3592" width="14.85546875" customWidth="1"/>
    <col min="3593" max="3593" width="18.5703125" customWidth="1"/>
    <col min="3594" max="3594" width="5" customWidth="1"/>
    <col min="3595" max="3595" width="0.85546875" customWidth="1"/>
    <col min="3596" max="3596" width="1.42578125" customWidth="1"/>
    <col min="3834" max="3834" width="2.28515625" customWidth="1"/>
    <col min="3835" max="3835" width="0" hidden="1" customWidth="1"/>
    <col min="3836" max="3836" width="11.7109375" customWidth="1"/>
    <col min="3837" max="3837" width="19.42578125" customWidth="1"/>
    <col min="3838" max="3838" width="8.5703125" customWidth="1"/>
    <col min="3839" max="3839" width="1.28515625" customWidth="1"/>
    <col min="3840" max="3840" width="6.7109375" customWidth="1"/>
    <col min="3841" max="3841" width="11.140625" customWidth="1"/>
    <col min="3842" max="3842" width="7.5703125" customWidth="1"/>
    <col min="3843" max="3843" width="7" customWidth="1"/>
    <col min="3844" max="3844" width="6.5703125" customWidth="1"/>
    <col min="3845" max="3845" width="9.28515625" customWidth="1"/>
    <col min="3846" max="3846" width="7.42578125" customWidth="1"/>
    <col min="3847" max="3847" width="11.140625" customWidth="1"/>
    <col min="3848" max="3848" width="14.85546875" customWidth="1"/>
    <col min="3849" max="3849" width="18.5703125" customWidth="1"/>
    <col min="3850" max="3850" width="5" customWidth="1"/>
    <col min="3851" max="3851" width="0.85546875" customWidth="1"/>
    <col min="3852" max="3852" width="1.42578125" customWidth="1"/>
    <col min="4090" max="4090" width="2.28515625" customWidth="1"/>
    <col min="4091" max="4091" width="0" hidden="1" customWidth="1"/>
    <col min="4092" max="4092" width="11.7109375" customWidth="1"/>
    <col min="4093" max="4093" width="19.42578125" customWidth="1"/>
    <col min="4094" max="4094" width="8.5703125" customWidth="1"/>
    <col min="4095" max="4095" width="1.28515625" customWidth="1"/>
    <col min="4096" max="4096" width="6.7109375" customWidth="1"/>
    <col min="4097" max="4097" width="11.140625" customWidth="1"/>
    <col min="4098" max="4098" width="7.5703125" customWidth="1"/>
    <col min="4099" max="4099" width="7" customWidth="1"/>
    <col min="4100" max="4100" width="6.5703125" customWidth="1"/>
    <col min="4101" max="4101" width="9.28515625" customWidth="1"/>
    <col min="4102" max="4102" width="7.42578125" customWidth="1"/>
    <col min="4103" max="4103" width="11.140625" customWidth="1"/>
    <col min="4104" max="4104" width="14.85546875" customWidth="1"/>
    <col min="4105" max="4105" width="18.5703125" customWidth="1"/>
    <col min="4106" max="4106" width="5" customWidth="1"/>
    <col min="4107" max="4107" width="0.85546875" customWidth="1"/>
    <col min="4108" max="4108" width="1.42578125" customWidth="1"/>
    <col min="4346" max="4346" width="2.28515625" customWidth="1"/>
    <col min="4347" max="4347" width="0" hidden="1" customWidth="1"/>
    <col min="4348" max="4348" width="11.7109375" customWidth="1"/>
    <col min="4349" max="4349" width="19.42578125" customWidth="1"/>
    <col min="4350" max="4350" width="8.5703125" customWidth="1"/>
    <col min="4351" max="4351" width="1.28515625" customWidth="1"/>
    <col min="4352" max="4352" width="6.7109375" customWidth="1"/>
    <col min="4353" max="4353" width="11.140625" customWidth="1"/>
    <col min="4354" max="4354" width="7.5703125" customWidth="1"/>
    <col min="4355" max="4355" width="7" customWidth="1"/>
    <col min="4356" max="4356" width="6.5703125" customWidth="1"/>
    <col min="4357" max="4357" width="9.28515625" customWidth="1"/>
    <col min="4358" max="4358" width="7.42578125" customWidth="1"/>
    <col min="4359" max="4359" width="11.140625" customWidth="1"/>
    <col min="4360" max="4360" width="14.85546875" customWidth="1"/>
    <col min="4361" max="4361" width="18.5703125" customWidth="1"/>
    <col min="4362" max="4362" width="5" customWidth="1"/>
    <col min="4363" max="4363" width="0.85546875" customWidth="1"/>
    <col min="4364" max="4364" width="1.42578125" customWidth="1"/>
    <col min="4602" max="4602" width="2.28515625" customWidth="1"/>
    <col min="4603" max="4603" width="0" hidden="1" customWidth="1"/>
    <col min="4604" max="4604" width="11.7109375" customWidth="1"/>
    <col min="4605" max="4605" width="19.42578125" customWidth="1"/>
    <col min="4606" max="4606" width="8.5703125" customWidth="1"/>
    <col min="4607" max="4607" width="1.28515625" customWidth="1"/>
    <col min="4608" max="4608" width="6.7109375" customWidth="1"/>
    <col min="4609" max="4609" width="11.140625" customWidth="1"/>
    <col min="4610" max="4610" width="7.5703125" customWidth="1"/>
    <col min="4611" max="4611" width="7" customWidth="1"/>
    <col min="4612" max="4612" width="6.5703125" customWidth="1"/>
    <col min="4613" max="4613" width="9.28515625" customWidth="1"/>
    <col min="4614" max="4614" width="7.42578125" customWidth="1"/>
    <col min="4615" max="4615" width="11.140625" customWidth="1"/>
    <col min="4616" max="4616" width="14.85546875" customWidth="1"/>
    <col min="4617" max="4617" width="18.5703125" customWidth="1"/>
    <col min="4618" max="4618" width="5" customWidth="1"/>
    <col min="4619" max="4619" width="0.85546875" customWidth="1"/>
    <col min="4620" max="4620" width="1.42578125" customWidth="1"/>
    <col min="4858" max="4858" width="2.28515625" customWidth="1"/>
    <col min="4859" max="4859" width="0" hidden="1" customWidth="1"/>
    <col min="4860" max="4860" width="11.7109375" customWidth="1"/>
    <col min="4861" max="4861" width="19.42578125" customWidth="1"/>
    <col min="4862" max="4862" width="8.5703125" customWidth="1"/>
    <col min="4863" max="4863" width="1.28515625" customWidth="1"/>
    <col min="4864" max="4864" width="6.7109375" customWidth="1"/>
    <col min="4865" max="4865" width="11.140625" customWidth="1"/>
    <col min="4866" max="4866" width="7.5703125" customWidth="1"/>
    <col min="4867" max="4867" width="7" customWidth="1"/>
    <col min="4868" max="4868" width="6.5703125" customWidth="1"/>
    <col min="4869" max="4869" width="9.28515625" customWidth="1"/>
    <col min="4870" max="4870" width="7.42578125" customWidth="1"/>
    <col min="4871" max="4871" width="11.140625" customWidth="1"/>
    <col min="4872" max="4872" width="14.85546875" customWidth="1"/>
    <col min="4873" max="4873" width="18.5703125" customWidth="1"/>
    <col min="4874" max="4874" width="5" customWidth="1"/>
    <col min="4875" max="4875" width="0.85546875" customWidth="1"/>
    <col min="4876" max="4876" width="1.42578125" customWidth="1"/>
    <col min="5114" max="5114" width="2.28515625" customWidth="1"/>
    <col min="5115" max="5115" width="0" hidden="1" customWidth="1"/>
    <col min="5116" max="5116" width="11.7109375" customWidth="1"/>
    <col min="5117" max="5117" width="19.42578125" customWidth="1"/>
    <col min="5118" max="5118" width="8.5703125" customWidth="1"/>
    <col min="5119" max="5119" width="1.28515625" customWidth="1"/>
    <col min="5120" max="5120" width="6.7109375" customWidth="1"/>
    <col min="5121" max="5121" width="11.140625" customWidth="1"/>
    <col min="5122" max="5122" width="7.5703125" customWidth="1"/>
    <col min="5123" max="5123" width="7" customWidth="1"/>
    <col min="5124" max="5124" width="6.5703125" customWidth="1"/>
    <col min="5125" max="5125" width="9.28515625" customWidth="1"/>
    <col min="5126" max="5126" width="7.42578125" customWidth="1"/>
    <col min="5127" max="5127" width="11.140625" customWidth="1"/>
    <col min="5128" max="5128" width="14.85546875" customWidth="1"/>
    <col min="5129" max="5129" width="18.5703125" customWidth="1"/>
    <col min="5130" max="5130" width="5" customWidth="1"/>
    <col min="5131" max="5131" width="0.85546875" customWidth="1"/>
    <col min="5132" max="5132" width="1.42578125" customWidth="1"/>
    <col min="5370" max="5370" width="2.28515625" customWidth="1"/>
    <col min="5371" max="5371" width="0" hidden="1" customWidth="1"/>
    <col min="5372" max="5372" width="11.7109375" customWidth="1"/>
    <col min="5373" max="5373" width="19.42578125" customWidth="1"/>
    <col min="5374" max="5374" width="8.5703125" customWidth="1"/>
    <col min="5375" max="5375" width="1.28515625" customWidth="1"/>
    <col min="5376" max="5376" width="6.7109375" customWidth="1"/>
    <col min="5377" max="5377" width="11.140625" customWidth="1"/>
    <col min="5378" max="5378" width="7.5703125" customWidth="1"/>
    <col min="5379" max="5379" width="7" customWidth="1"/>
    <col min="5380" max="5380" width="6.5703125" customWidth="1"/>
    <col min="5381" max="5381" width="9.28515625" customWidth="1"/>
    <col min="5382" max="5382" width="7.42578125" customWidth="1"/>
    <col min="5383" max="5383" width="11.140625" customWidth="1"/>
    <col min="5384" max="5384" width="14.85546875" customWidth="1"/>
    <col min="5385" max="5385" width="18.5703125" customWidth="1"/>
    <col min="5386" max="5386" width="5" customWidth="1"/>
    <col min="5387" max="5387" width="0.85546875" customWidth="1"/>
    <col min="5388" max="5388" width="1.42578125" customWidth="1"/>
    <col min="5626" max="5626" width="2.28515625" customWidth="1"/>
    <col min="5627" max="5627" width="0" hidden="1" customWidth="1"/>
    <col min="5628" max="5628" width="11.7109375" customWidth="1"/>
    <col min="5629" max="5629" width="19.42578125" customWidth="1"/>
    <col min="5630" max="5630" width="8.5703125" customWidth="1"/>
    <col min="5631" max="5631" width="1.28515625" customWidth="1"/>
    <col min="5632" max="5632" width="6.7109375" customWidth="1"/>
    <col min="5633" max="5633" width="11.140625" customWidth="1"/>
    <col min="5634" max="5634" width="7.5703125" customWidth="1"/>
    <col min="5635" max="5635" width="7" customWidth="1"/>
    <col min="5636" max="5636" width="6.5703125" customWidth="1"/>
    <col min="5637" max="5637" width="9.28515625" customWidth="1"/>
    <col min="5638" max="5638" width="7.42578125" customWidth="1"/>
    <col min="5639" max="5639" width="11.140625" customWidth="1"/>
    <col min="5640" max="5640" width="14.85546875" customWidth="1"/>
    <col min="5641" max="5641" width="18.5703125" customWidth="1"/>
    <col min="5642" max="5642" width="5" customWidth="1"/>
    <col min="5643" max="5643" width="0.85546875" customWidth="1"/>
    <col min="5644" max="5644" width="1.42578125" customWidth="1"/>
    <col min="5882" max="5882" width="2.28515625" customWidth="1"/>
    <col min="5883" max="5883" width="0" hidden="1" customWidth="1"/>
    <col min="5884" max="5884" width="11.7109375" customWidth="1"/>
    <col min="5885" max="5885" width="19.42578125" customWidth="1"/>
    <col min="5886" max="5886" width="8.5703125" customWidth="1"/>
    <col min="5887" max="5887" width="1.28515625" customWidth="1"/>
    <col min="5888" max="5888" width="6.7109375" customWidth="1"/>
    <col min="5889" max="5889" width="11.140625" customWidth="1"/>
    <col min="5890" max="5890" width="7.5703125" customWidth="1"/>
    <col min="5891" max="5891" width="7" customWidth="1"/>
    <col min="5892" max="5892" width="6.5703125" customWidth="1"/>
    <col min="5893" max="5893" width="9.28515625" customWidth="1"/>
    <col min="5894" max="5894" width="7.42578125" customWidth="1"/>
    <col min="5895" max="5895" width="11.140625" customWidth="1"/>
    <col min="5896" max="5896" width="14.85546875" customWidth="1"/>
    <col min="5897" max="5897" width="18.5703125" customWidth="1"/>
    <col min="5898" max="5898" width="5" customWidth="1"/>
    <col min="5899" max="5899" width="0.85546875" customWidth="1"/>
    <col min="5900" max="5900" width="1.42578125" customWidth="1"/>
    <col min="6138" max="6138" width="2.28515625" customWidth="1"/>
    <col min="6139" max="6139" width="0" hidden="1" customWidth="1"/>
    <col min="6140" max="6140" width="11.7109375" customWidth="1"/>
    <col min="6141" max="6141" width="19.42578125" customWidth="1"/>
    <col min="6142" max="6142" width="8.5703125" customWidth="1"/>
    <col min="6143" max="6143" width="1.28515625" customWidth="1"/>
    <col min="6144" max="6144" width="6.7109375" customWidth="1"/>
    <col min="6145" max="6145" width="11.140625" customWidth="1"/>
    <col min="6146" max="6146" width="7.5703125" customWidth="1"/>
    <col min="6147" max="6147" width="7" customWidth="1"/>
    <col min="6148" max="6148" width="6.5703125" customWidth="1"/>
    <col min="6149" max="6149" width="9.28515625" customWidth="1"/>
    <col min="6150" max="6150" width="7.42578125" customWidth="1"/>
    <col min="6151" max="6151" width="11.140625" customWidth="1"/>
    <col min="6152" max="6152" width="14.85546875" customWidth="1"/>
    <col min="6153" max="6153" width="18.5703125" customWidth="1"/>
    <col min="6154" max="6154" width="5" customWidth="1"/>
    <col min="6155" max="6155" width="0.85546875" customWidth="1"/>
    <col min="6156" max="6156" width="1.42578125" customWidth="1"/>
    <col min="6394" max="6394" width="2.28515625" customWidth="1"/>
    <col min="6395" max="6395" width="0" hidden="1" customWidth="1"/>
    <col min="6396" max="6396" width="11.7109375" customWidth="1"/>
    <col min="6397" max="6397" width="19.42578125" customWidth="1"/>
    <col min="6398" max="6398" width="8.5703125" customWidth="1"/>
    <col min="6399" max="6399" width="1.28515625" customWidth="1"/>
    <col min="6400" max="6400" width="6.7109375" customWidth="1"/>
    <col min="6401" max="6401" width="11.140625" customWidth="1"/>
    <col min="6402" max="6402" width="7.5703125" customWidth="1"/>
    <col min="6403" max="6403" width="7" customWidth="1"/>
    <col min="6404" max="6404" width="6.5703125" customWidth="1"/>
    <col min="6405" max="6405" width="9.28515625" customWidth="1"/>
    <col min="6406" max="6406" width="7.42578125" customWidth="1"/>
    <col min="6407" max="6407" width="11.140625" customWidth="1"/>
    <col min="6408" max="6408" width="14.85546875" customWidth="1"/>
    <col min="6409" max="6409" width="18.5703125" customWidth="1"/>
    <col min="6410" max="6410" width="5" customWidth="1"/>
    <col min="6411" max="6411" width="0.85546875" customWidth="1"/>
    <col min="6412" max="6412" width="1.42578125" customWidth="1"/>
    <col min="6650" max="6650" width="2.28515625" customWidth="1"/>
    <col min="6651" max="6651" width="0" hidden="1" customWidth="1"/>
    <col min="6652" max="6652" width="11.7109375" customWidth="1"/>
    <col min="6653" max="6653" width="19.42578125" customWidth="1"/>
    <col min="6654" max="6654" width="8.5703125" customWidth="1"/>
    <col min="6655" max="6655" width="1.28515625" customWidth="1"/>
    <col min="6656" max="6656" width="6.7109375" customWidth="1"/>
    <col min="6657" max="6657" width="11.140625" customWidth="1"/>
    <col min="6658" max="6658" width="7.5703125" customWidth="1"/>
    <col min="6659" max="6659" width="7" customWidth="1"/>
    <col min="6660" max="6660" width="6.5703125" customWidth="1"/>
    <col min="6661" max="6661" width="9.28515625" customWidth="1"/>
    <col min="6662" max="6662" width="7.42578125" customWidth="1"/>
    <col min="6663" max="6663" width="11.140625" customWidth="1"/>
    <col min="6664" max="6664" width="14.85546875" customWidth="1"/>
    <col min="6665" max="6665" width="18.5703125" customWidth="1"/>
    <col min="6666" max="6666" width="5" customWidth="1"/>
    <col min="6667" max="6667" width="0.85546875" customWidth="1"/>
    <col min="6668" max="6668" width="1.42578125" customWidth="1"/>
    <col min="6906" max="6906" width="2.28515625" customWidth="1"/>
    <col min="6907" max="6907" width="0" hidden="1" customWidth="1"/>
    <col min="6908" max="6908" width="11.7109375" customWidth="1"/>
    <col min="6909" max="6909" width="19.42578125" customWidth="1"/>
    <col min="6910" max="6910" width="8.5703125" customWidth="1"/>
    <col min="6911" max="6911" width="1.28515625" customWidth="1"/>
    <col min="6912" max="6912" width="6.7109375" customWidth="1"/>
    <col min="6913" max="6913" width="11.140625" customWidth="1"/>
    <col min="6914" max="6914" width="7.5703125" customWidth="1"/>
    <col min="6915" max="6915" width="7" customWidth="1"/>
    <col min="6916" max="6916" width="6.5703125" customWidth="1"/>
    <col min="6917" max="6917" width="9.28515625" customWidth="1"/>
    <col min="6918" max="6918" width="7.42578125" customWidth="1"/>
    <col min="6919" max="6919" width="11.140625" customWidth="1"/>
    <col min="6920" max="6920" width="14.85546875" customWidth="1"/>
    <col min="6921" max="6921" width="18.5703125" customWidth="1"/>
    <col min="6922" max="6922" width="5" customWidth="1"/>
    <col min="6923" max="6923" width="0.85546875" customWidth="1"/>
    <col min="6924" max="6924" width="1.42578125" customWidth="1"/>
    <col min="7162" max="7162" width="2.28515625" customWidth="1"/>
    <col min="7163" max="7163" width="0" hidden="1" customWidth="1"/>
    <col min="7164" max="7164" width="11.7109375" customWidth="1"/>
    <col min="7165" max="7165" width="19.42578125" customWidth="1"/>
    <col min="7166" max="7166" width="8.5703125" customWidth="1"/>
    <col min="7167" max="7167" width="1.28515625" customWidth="1"/>
    <col min="7168" max="7168" width="6.7109375" customWidth="1"/>
    <col min="7169" max="7169" width="11.140625" customWidth="1"/>
    <col min="7170" max="7170" width="7.5703125" customWidth="1"/>
    <col min="7171" max="7171" width="7" customWidth="1"/>
    <col min="7172" max="7172" width="6.5703125" customWidth="1"/>
    <col min="7173" max="7173" width="9.28515625" customWidth="1"/>
    <col min="7174" max="7174" width="7.42578125" customWidth="1"/>
    <col min="7175" max="7175" width="11.140625" customWidth="1"/>
    <col min="7176" max="7176" width="14.85546875" customWidth="1"/>
    <col min="7177" max="7177" width="18.5703125" customWidth="1"/>
    <col min="7178" max="7178" width="5" customWidth="1"/>
    <col min="7179" max="7179" width="0.85546875" customWidth="1"/>
    <col min="7180" max="7180" width="1.42578125" customWidth="1"/>
    <col min="7418" max="7418" width="2.28515625" customWidth="1"/>
    <col min="7419" max="7419" width="0" hidden="1" customWidth="1"/>
    <col min="7420" max="7420" width="11.7109375" customWidth="1"/>
    <col min="7421" max="7421" width="19.42578125" customWidth="1"/>
    <col min="7422" max="7422" width="8.5703125" customWidth="1"/>
    <col min="7423" max="7423" width="1.28515625" customWidth="1"/>
    <col min="7424" max="7424" width="6.7109375" customWidth="1"/>
    <col min="7425" max="7425" width="11.140625" customWidth="1"/>
    <col min="7426" max="7426" width="7.5703125" customWidth="1"/>
    <col min="7427" max="7427" width="7" customWidth="1"/>
    <col min="7428" max="7428" width="6.5703125" customWidth="1"/>
    <col min="7429" max="7429" width="9.28515625" customWidth="1"/>
    <col min="7430" max="7430" width="7.42578125" customWidth="1"/>
    <col min="7431" max="7431" width="11.140625" customWidth="1"/>
    <col min="7432" max="7432" width="14.85546875" customWidth="1"/>
    <col min="7433" max="7433" width="18.5703125" customWidth="1"/>
    <col min="7434" max="7434" width="5" customWidth="1"/>
    <col min="7435" max="7435" width="0.85546875" customWidth="1"/>
    <col min="7436" max="7436" width="1.42578125" customWidth="1"/>
    <col min="7674" max="7674" width="2.28515625" customWidth="1"/>
    <col min="7675" max="7675" width="0" hidden="1" customWidth="1"/>
    <col min="7676" max="7676" width="11.7109375" customWidth="1"/>
    <col min="7677" max="7677" width="19.42578125" customWidth="1"/>
    <col min="7678" max="7678" width="8.5703125" customWidth="1"/>
    <col min="7679" max="7679" width="1.28515625" customWidth="1"/>
    <col min="7680" max="7680" width="6.7109375" customWidth="1"/>
    <col min="7681" max="7681" width="11.140625" customWidth="1"/>
    <col min="7682" max="7682" width="7.5703125" customWidth="1"/>
    <col min="7683" max="7683" width="7" customWidth="1"/>
    <col min="7684" max="7684" width="6.5703125" customWidth="1"/>
    <col min="7685" max="7685" width="9.28515625" customWidth="1"/>
    <col min="7686" max="7686" width="7.42578125" customWidth="1"/>
    <col min="7687" max="7687" width="11.140625" customWidth="1"/>
    <col min="7688" max="7688" width="14.85546875" customWidth="1"/>
    <col min="7689" max="7689" width="18.5703125" customWidth="1"/>
    <col min="7690" max="7690" width="5" customWidth="1"/>
    <col min="7691" max="7691" width="0.85546875" customWidth="1"/>
    <col min="7692" max="7692" width="1.42578125" customWidth="1"/>
    <col min="7930" max="7930" width="2.28515625" customWidth="1"/>
    <col min="7931" max="7931" width="0" hidden="1" customWidth="1"/>
    <col min="7932" max="7932" width="11.7109375" customWidth="1"/>
    <col min="7933" max="7933" width="19.42578125" customWidth="1"/>
    <col min="7934" max="7934" width="8.5703125" customWidth="1"/>
    <col min="7935" max="7935" width="1.28515625" customWidth="1"/>
    <col min="7936" max="7936" width="6.7109375" customWidth="1"/>
    <col min="7937" max="7937" width="11.140625" customWidth="1"/>
    <col min="7938" max="7938" width="7.5703125" customWidth="1"/>
    <col min="7939" max="7939" width="7" customWidth="1"/>
    <col min="7940" max="7940" width="6.5703125" customWidth="1"/>
    <col min="7941" max="7941" width="9.28515625" customWidth="1"/>
    <col min="7942" max="7942" width="7.42578125" customWidth="1"/>
    <col min="7943" max="7943" width="11.140625" customWidth="1"/>
    <col min="7944" max="7944" width="14.85546875" customWidth="1"/>
    <col min="7945" max="7945" width="18.5703125" customWidth="1"/>
    <col min="7946" max="7946" width="5" customWidth="1"/>
    <col min="7947" max="7947" width="0.85546875" customWidth="1"/>
    <col min="7948" max="7948" width="1.42578125" customWidth="1"/>
    <col min="8186" max="8186" width="2.28515625" customWidth="1"/>
    <col min="8187" max="8187" width="0" hidden="1" customWidth="1"/>
    <col min="8188" max="8188" width="11.7109375" customWidth="1"/>
    <col min="8189" max="8189" width="19.42578125" customWidth="1"/>
    <col min="8190" max="8190" width="8.5703125" customWidth="1"/>
    <col min="8191" max="8191" width="1.28515625" customWidth="1"/>
    <col min="8192" max="8192" width="6.7109375" customWidth="1"/>
    <col min="8193" max="8193" width="11.140625" customWidth="1"/>
    <col min="8194" max="8194" width="7.5703125" customWidth="1"/>
    <col min="8195" max="8195" width="7" customWidth="1"/>
    <col min="8196" max="8196" width="6.5703125" customWidth="1"/>
    <col min="8197" max="8197" width="9.28515625" customWidth="1"/>
    <col min="8198" max="8198" width="7.42578125" customWidth="1"/>
    <col min="8199" max="8199" width="11.140625" customWidth="1"/>
    <col min="8200" max="8200" width="14.85546875" customWidth="1"/>
    <col min="8201" max="8201" width="18.5703125" customWidth="1"/>
    <col min="8202" max="8202" width="5" customWidth="1"/>
    <col min="8203" max="8203" width="0.85546875" customWidth="1"/>
    <col min="8204" max="8204" width="1.42578125" customWidth="1"/>
    <col min="8442" max="8442" width="2.28515625" customWidth="1"/>
    <col min="8443" max="8443" width="0" hidden="1" customWidth="1"/>
    <col min="8444" max="8444" width="11.7109375" customWidth="1"/>
    <col min="8445" max="8445" width="19.42578125" customWidth="1"/>
    <col min="8446" max="8446" width="8.5703125" customWidth="1"/>
    <col min="8447" max="8447" width="1.28515625" customWidth="1"/>
    <col min="8448" max="8448" width="6.7109375" customWidth="1"/>
    <col min="8449" max="8449" width="11.140625" customWidth="1"/>
    <col min="8450" max="8450" width="7.5703125" customWidth="1"/>
    <col min="8451" max="8451" width="7" customWidth="1"/>
    <col min="8452" max="8452" width="6.5703125" customWidth="1"/>
    <col min="8453" max="8453" width="9.28515625" customWidth="1"/>
    <col min="8454" max="8454" width="7.42578125" customWidth="1"/>
    <col min="8455" max="8455" width="11.140625" customWidth="1"/>
    <col min="8456" max="8456" width="14.85546875" customWidth="1"/>
    <col min="8457" max="8457" width="18.5703125" customWidth="1"/>
    <col min="8458" max="8458" width="5" customWidth="1"/>
    <col min="8459" max="8459" width="0.85546875" customWidth="1"/>
    <col min="8460" max="8460" width="1.42578125" customWidth="1"/>
    <col min="8698" max="8698" width="2.28515625" customWidth="1"/>
    <col min="8699" max="8699" width="0" hidden="1" customWidth="1"/>
    <col min="8700" max="8700" width="11.7109375" customWidth="1"/>
    <col min="8701" max="8701" width="19.42578125" customWidth="1"/>
    <col min="8702" max="8702" width="8.5703125" customWidth="1"/>
    <col min="8703" max="8703" width="1.28515625" customWidth="1"/>
    <col min="8704" max="8704" width="6.7109375" customWidth="1"/>
    <col min="8705" max="8705" width="11.140625" customWidth="1"/>
    <col min="8706" max="8706" width="7.5703125" customWidth="1"/>
    <col min="8707" max="8707" width="7" customWidth="1"/>
    <col min="8708" max="8708" width="6.5703125" customWidth="1"/>
    <col min="8709" max="8709" width="9.28515625" customWidth="1"/>
    <col min="8710" max="8710" width="7.42578125" customWidth="1"/>
    <col min="8711" max="8711" width="11.140625" customWidth="1"/>
    <col min="8712" max="8712" width="14.85546875" customWidth="1"/>
    <col min="8713" max="8713" width="18.5703125" customWidth="1"/>
    <col min="8714" max="8714" width="5" customWidth="1"/>
    <col min="8715" max="8715" width="0.85546875" customWidth="1"/>
    <col min="8716" max="8716" width="1.42578125" customWidth="1"/>
    <col min="8954" max="8954" width="2.28515625" customWidth="1"/>
    <col min="8955" max="8955" width="0" hidden="1" customWidth="1"/>
    <col min="8956" max="8956" width="11.7109375" customWidth="1"/>
    <col min="8957" max="8957" width="19.42578125" customWidth="1"/>
    <col min="8958" max="8958" width="8.5703125" customWidth="1"/>
    <col min="8959" max="8959" width="1.28515625" customWidth="1"/>
    <col min="8960" max="8960" width="6.7109375" customWidth="1"/>
    <col min="8961" max="8961" width="11.140625" customWidth="1"/>
    <col min="8962" max="8962" width="7.5703125" customWidth="1"/>
    <col min="8963" max="8963" width="7" customWidth="1"/>
    <col min="8964" max="8964" width="6.5703125" customWidth="1"/>
    <col min="8965" max="8965" width="9.28515625" customWidth="1"/>
    <col min="8966" max="8966" width="7.42578125" customWidth="1"/>
    <col min="8967" max="8967" width="11.140625" customWidth="1"/>
    <col min="8968" max="8968" width="14.85546875" customWidth="1"/>
    <col min="8969" max="8969" width="18.5703125" customWidth="1"/>
    <col min="8970" max="8970" width="5" customWidth="1"/>
    <col min="8971" max="8971" width="0.85546875" customWidth="1"/>
    <col min="8972" max="8972" width="1.42578125" customWidth="1"/>
    <col min="9210" max="9210" width="2.28515625" customWidth="1"/>
    <col min="9211" max="9211" width="0" hidden="1" customWidth="1"/>
    <col min="9212" max="9212" width="11.7109375" customWidth="1"/>
    <col min="9213" max="9213" width="19.42578125" customWidth="1"/>
    <col min="9214" max="9214" width="8.5703125" customWidth="1"/>
    <col min="9215" max="9215" width="1.28515625" customWidth="1"/>
    <col min="9216" max="9216" width="6.7109375" customWidth="1"/>
    <col min="9217" max="9217" width="11.140625" customWidth="1"/>
    <col min="9218" max="9218" width="7.5703125" customWidth="1"/>
    <col min="9219" max="9219" width="7" customWidth="1"/>
    <col min="9220" max="9220" width="6.5703125" customWidth="1"/>
    <col min="9221" max="9221" width="9.28515625" customWidth="1"/>
    <col min="9222" max="9222" width="7.42578125" customWidth="1"/>
    <col min="9223" max="9223" width="11.140625" customWidth="1"/>
    <col min="9224" max="9224" width="14.85546875" customWidth="1"/>
    <col min="9225" max="9225" width="18.5703125" customWidth="1"/>
    <col min="9226" max="9226" width="5" customWidth="1"/>
    <col min="9227" max="9227" width="0.85546875" customWidth="1"/>
    <col min="9228" max="9228" width="1.42578125" customWidth="1"/>
    <col min="9466" max="9466" width="2.28515625" customWidth="1"/>
    <col min="9467" max="9467" width="0" hidden="1" customWidth="1"/>
    <col min="9468" max="9468" width="11.7109375" customWidth="1"/>
    <col min="9469" max="9469" width="19.42578125" customWidth="1"/>
    <col min="9470" max="9470" width="8.5703125" customWidth="1"/>
    <col min="9471" max="9471" width="1.28515625" customWidth="1"/>
    <col min="9472" max="9472" width="6.7109375" customWidth="1"/>
    <col min="9473" max="9473" width="11.140625" customWidth="1"/>
    <col min="9474" max="9474" width="7.5703125" customWidth="1"/>
    <col min="9475" max="9475" width="7" customWidth="1"/>
    <col min="9476" max="9476" width="6.5703125" customWidth="1"/>
    <col min="9477" max="9477" width="9.28515625" customWidth="1"/>
    <col min="9478" max="9478" width="7.42578125" customWidth="1"/>
    <col min="9479" max="9479" width="11.140625" customWidth="1"/>
    <col min="9480" max="9480" width="14.85546875" customWidth="1"/>
    <col min="9481" max="9481" width="18.5703125" customWidth="1"/>
    <col min="9482" max="9482" width="5" customWidth="1"/>
    <col min="9483" max="9483" width="0.85546875" customWidth="1"/>
    <col min="9484" max="9484" width="1.42578125" customWidth="1"/>
    <col min="9722" max="9722" width="2.28515625" customWidth="1"/>
    <col min="9723" max="9723" width="0" hidden="1" customWidth="1"/>
    <col min="9724" max="9724" width="11.7109375" customWidth="1"/>
    <col min="9725" max="9725" width="19.42578125" customWidth="1"/>
    <col min="9726" max="9726" width="8.5703125" customWidth="1"/>
    <col min="9727" max="9727" width="1.28515625" customWidth="1"/>
    <col min="9728" max="9728" width="6.7109375" customWidth="1"/>
    <col min="9729" max="9729" width="11.140625" customWidth="1"/>
    <col min="9730" max="9730" width="7.5703125" customWidth="1"/>
    <col min="9731" max="9731" width="7" customWidth="1"/>
    <col min="9732" max="9732" width="6.5703125" customWidth="1"/>
    <col min="9733" max="9733" width="9.28515625" customWidth="1"/>
    <col min="9734" max="9734" width="7.42578125" customWidth="1"/>
    <col min="9735" max="9735" width="11.140625" customWidth="1"/>
    <col min="9736" max="9736" width="14.85546875" customWidth="1"/>
    <col min="9737" max="9737" width="18.5703125" customWidth="1"/>
    <col min="9738" max="9738" width="5" customWidth="1"/>
    <col min="9739" max="9739" width="0.85546875" customWidth="1"/>
    <col min="9740" max="9740" width="1.42578125" customWidth="1"/>
    <col min="9978" max="9978" width="2.28515625" customWidth="1"/>
    <col min="9979" max="9979" width="0" hidden="1" customWidth="1"/>
    <col min="9980" max="9980" width="11.7109375" customWidth="1"/>
    <col min="9981" max="9981" width="19.42578125" customWidth="1"/>
    <col min="9982" max="9982" width="8.5703125" customWidth="1"/>
    <col min="9983" max="9983" width="1.28515625" customWidth="1"/>
    <col min="9984" max="9984" width="6.7109375" customWidth="1"/>
    <col min="9985" max="9985" width="11.140625" customWidth="1"/>
    <col min="9986" max="9986" width="7.5703125" customWidth="1"/>
    <col min="9987" max="9987" width="7" customWidth="1"/>
    <col min="9988" max="9988" width="6.5703125" customWidth="1"/>
    <col min="9989" max="9989" width="9.28515625" customWidth="1"/>
    <col min="9990" max="9990" width="7.42578125" customWidth="1"/>
    <col min="9991" max="9991" width="11.140625" customWidth="1"/>
    <col min="9992" max="9992" width="14.85546875" customWidth="1"/>
    <col min="9993" max="9993" width="18.5703125" customWidth="1"/>
    <col min="9994" max="9994" width="5" customWidth="1"/>
    <col min="9995" max="9995" width="0.85546875" customWidth="1"/>
    <col min="9996" max="9996" width="1.42578125" customWidth="1"/>
    <col min="10234" max="10234" width="2.28515625" customWidth="1"/>
    <col min="10235" max="10235" width="0" hidden="1" customWidth="1"/>
    <col min="10236" max="10236" width="11.7109375" customWidth="1"/>
    <col min="10237" max="10237" width="19.42578125" customWidth="1"/>
    <col min="10238" max="10238" width="8.5703125" customWidth="1"/>
    <col min="10239" max="10239" width="1.28515625" customWidth="1"/>
    <col min="10240" max="10240" width="6.7109375" customWidth="1"/>
    <col min="10241" max="10241" width="11.140625" customWidth="1"/>
    <col min="10242" max="10242" width="7.5703125" customWidth="1"/>
    <col min="10243" max="10243" width="7" customWidth="1"/>
    <col min="10244" max="10244" width="6.5703125" customWidth="1"/>
    <col min="10245" max="10245" width="9.28515625" customWidth="1"/>
    <col min="10246" max="10246" width="7.42578125" customWidth="1"/>
    <col min="10247" max="10247" width="11.140625" customWidth="1"/>
    <col min="10248" max="10248" width="14.85546875" customWidth="1"/>
    <col min="10249" max="10249" width="18.5703125" customWidth="1"/>
    <col min="10250" max="10250" width="5" customWidth="1"/>
    <col min="10251" max="10251" width="0.85546875" customWidth="1"/>
    <col min="10252" max="10252" width="1.42578125" customWidth="1"/>
    <col min="10490" max="10490" width="2.28515625" customWidth="1"/>
    <col min="10491" max="10491" width="0" hidden="1" customWidth="1"/>
    <col min="10492" max="10492" width="11.7109375" customWidth="1"/>
    <col min="10493" max="10493" width="19.42578125" customWidth="1"/>
    <col min="10494" max="10494" width="8.5703125" customWidth="1"/>
    <col min="10495" max="10495" width="1.28515625" customWidth="1"/>
    <col min="10496" max="10496" width="6.7109375" customWidth="1"/>
    <col min="10497" max="10497" width="11.140625" customWidth="1"/>
    <col min="10498" max="10498" width="7.5703125" customWidth="1"/>
    <col min="10499" max="10499" width="7" customWidth="1"/>
    <col min="10500" max="10500" width="6.5703125" customWidth="1"/>
    <col min="10501" max="10501" width="9.28515625" customWidth="1"/>
    <col min="10502" max="10502" width="7.42578125" customWidth="1"/>
    <col min="10503" max="10503" width="11.140625" customWidth="1"/>
    <col min="10504" max="10504" width="14.85546875" customWidth="1"/>
    <col min="10505" max="10505" width="18.5703125" customWidth="1"/>
    <col min="10506" max="10506" width="5" customWidth="1"/>
    <col min="10507" max="10507" width="0.85546875" customWidth="1"/>
    <col min="10508" max="10508" width="1.42578125" customWidth="1"/>
    <col min="10746" max="10746" width="2.28515625" customWidth="1"/>
    <col min="10747" max="10747" width="0" hidden="1" customWidth="1"/>
    <col min="10748" max="10748" width="11.7109375" customWidth="1"/>
    <col min="10749" max="10749" width="19.42578125" customWidth="1"/>
    <col min="10750" max="10750" width="8.5703125" customWidth="1"/>
    <col min="10751" max="10751" width="1.28515625" customWidth="1"/>
    <col min="10752" max="10752" width="6.7109375" customWidth="1"/>
    <col min="10753" max="10753" width="11.140625" customWidth="1"/>
    <col min="10754" max="10754" width="7.5703125" customWidth="1"/>
    <col min="10755" max="10755" width="7" customWidth="1"/>
    <col min="10756" max="10756" width="6.5703125" customWidth="1"/>
    <col min="10757" max="10757" width="9.28515625" customWidth="1"/>
    <col min="10758" max="10758" width="7.42578125" customWidth="1"/>
    <col min="10759" max="10759" width="11.140625" customWidth="1"/>
    <col min="10760" max="10760" width="14.85546875" customWidth="1"/>
    <col min="10761" max="10761" width="18.5703125" customWidth="1"/>
    <col min="10762" max="10762" width="5" customWidth="1"/>
    <col min="10763" max="10763" width="0.85546875" customWidth="1"/>
    <col min="10764" max="10764" width="1.42578125" customWidth="1"/>
    <col min="11002" max="11002" width="2.28515625" customWidth="1"/>
    <col min="11003" max="11003" width="0" hidden="1" customWidth="1"/>
    <col min="11004" max="11004" width="11.7109375" customWidth="1"/>
    <col min="11005" max="11005" width="19.42578125" customWidth="1"/>
    <col min="11006" max="11006" width="8.5703125" customWidth="1"/>
    <col min="11007" max="11007" width="1.28515625" customWidth="1"/>
    <col min="11008" max="11008" width="6.7109375" customWidth="1"/>
    <col min="11009" max="11009" width="11.140625" customWidth="1"/>
    <col min="11010" max="11010" width="7.5703125" customWidth="1"/>
    <col min="11011" max="11011" width="7" customWidth="1"/>
    <col min="11012" max="11012" width="6.5703125" customWidth="1"/>
    <col min="11013" max="11013" width="9.28515625" customWidth="1"/>
    <col min="11014" max="11014" width="7.42578125" customWidth="1"/>
    <col min="11015" max="11015" width="11.140625" customWidth="1"/>
    <col min="11016" max="11016" width="14.85546875" customWidth="1"/>
    <col min="11017" max="11017" width="18.5703125" customWidth="1"/>
    <col min="11018" max="11018" width="5" customWidth="1"/>
    <col min="11019" max="11019" width="0.85546875" customWidth="1"/>
    <col min="11020" max="11020" width="1.42578125" customWidth="1"/>
    <col min="11258" max="11258" width="2.28515625" customWidth="1"/>
    <col min="11259" max="11259" width="0" hidden="1" customWidth="1"/>
    <col min="11260" max="11260" width="11.7109375" customWidth="1"/>
    <col min="11261" max="11261" width="19.42578125" customWidth="1"/>
    <col min="11262" max="11262" width="8.5703125" customWidth="1"/>
    <col min="11263" max="11263" width="1.28515625" customWidth="1"/>
    <col min="11264" max="11264" width="6.7109375" customWidth="1"/>
    <col min="11265" max="11265" width="11.140625" customWidth="1"/>
    <col min="11266" max="11266" width="7.5703125" customWidth="1"/>
    <col min="11267" max="11267" width="7" customWidth="1"/>
    <col min="11268" max="11268" width="6.5703125" customWidth="1"/>
    <col min="11269" max="11269" width="9.28515625" customWidth="1"/>
    <col min="11270" max="11270" width="7.42578125" customWidth="1"/>
    <col min="11271" max="11271" width="11.140625" customWidth="1"/>
    <col min="11272" max="11272" width="14.85546875" customWidth="1"/>
    <col min="11273" max="11273" width="18.5703125" customWidth="1"/>
    <col min="11274" max="11274" width="5" customWidth="1"/>
    <col min="11275" max="11275" width="0.85546875" customWidth="1"/>
    <col min="11276" max="11276" width="1.42578125" customWidth="1"/>
    <col min="11514" max="11514" width="2.28515625" customWidth="1"/>
    <col min="11515" max="11515" width="0" hidden="1" customWidth="1"/>
    <col min="11516" max="11516" width="11.7109375" customWidth="1"/>
    <col min="11517" max="11517" width="19.42578125" customWidth="1"/>
    <col min="11518" max="11518" width="8.5703125" customWidth="1"/>
    <col min="11519" max="11519" width="1.28515625" customWidth="1"/>
    <col min="11520" max="11520" width="6.7109375" customWidth="1"/>
    <col min="11521" max="11521" width="11.140625" customWidth="1"/>
    <col min="11522" max="11522" width="7.5703125" customWidth="1"/>
    <col min="11523" max="11523" width="7" customWidth="1"/>
    <col min="11524" max="11524" width="6.5703125" customWidth="1"/>
    <col min="11525" max="11525" width="9.28515625" customWidth="1"/>
    <col min="11526" max="11526" width="7.42578125" customWidth="1"/>
    <col min="11527" max="11527" width="11.140625" customWidth="1"/>
    <col min="11528" max="11528" width="14.85546875" customWidth="1"/>
    <col min="11529" max="11529" width="18.5703125" customWidth="1"/>
    <col min="11530" max="11530" width="5" customWidth="1"/>
    <col min="11531" max="11531" width="0.85546875" customWidth="1"/>
    <col min="11532" max="11532" width="1.42578125" customWidth="1"/>
    <col min="11770" max="11770" width="2.28515625" customWidth="1"/>
    <col min="11771" max="11771" width="0" hidden="1" customWidth="1"/>
    <col min="11772" max="11772" width="11.7109375" customWidth="1"/>
    <col min="11773" max="11773" width="19.42578125" customWidth="1"/>
    <col min="11774" max="11774" width="8.5703125" customWidth="1"/>
    <col min="11775" max="11775" width="1.28515625" customWidth="1"/>
    <col min="11776" max="11776" width="6.7109375" customWidth="1"/>
    <col min="11777" max="11777" width="11.140625" customWidth="1"/>
    <col min="11778" max="11778" width="7.5703125" customWidth="1"/>
    <col min="11779" max="11779" width="7" customWidth="1"/>
    <col min="11780" max="11780" width="6.5703125" customWidth="1"/>
    <col min="11781" max="11781" width="9.28515625" customWidth="1"/>
    <col min="11782" max="11782" width="7.42578125" customWidth="1"/>
    <col min="11783" max="11783" width="11.140625" customWidth="1"/>
    <col min="11784" max="11784" width="14.85546875" customWidth="1"/>
    <col min="11785" max="11785" width="18.5703125" customWidth="1"/>
    <col min="11786" max="11786" width="5" customWidth="1"/>
    <col min="11787" max="11787" width="0.85546875" customWidth="1"/>
    <col min="11788" max="11788" width="1.42578125" customWidth="1"/>
    <col min="12026" max="12026" width="2.28515625" customWidth="1"/>
    <col min="12027" max="12027" width="0" hidden="1" customWidth="1"/>
    <col min="12028" max="12028" width="11.7109375" customWidth="1"/>
    <col min="12029" max="12029" width="19.42578125" customWidth="1"/>
    <col min="12030" max="12030" width="8.5703125" customWidth="1"/>
    <col min="12031" max="12031" width="1.28515625" customWidth="1"/>
    <col min="12032" max="12032" width="6.7109375" customWidth="1"/>
    <col min="12033" max="12033" width="11.140625" customWidth="1"/>
    <col min="12034" max="12034" width="7.5703125" customWidth="1"/>
    <col min="12035" max="12035" width="7" customWidth="1"/>
    <col min="12036" max="12036" width="6.5703125" customWidth="1"/>
    <col min="12037" max="12037" width="9.28515625" customWidth="1"/>
    <col min="12038" max="12038" width="7.42578125" customWidth="1"/>
    <col min="12039" max="12039" width="11.140625" customWidth="1"/>
    <col min="12040" max="12040" width="14.85546875" customWidth="1"/>
    <col min="12041" max="12041" width="18.5703125" customWidth="1"/>
    <col min="12042" max="12042" width="5" customWidth="1"/>
    <col min="12043" max="12043" width="0.85546875" customWidth="1"/>
    <col min="12044" max="12044" width="1.42578125" customWidth="1"/>
    <col min="12282" max="12282" width="2.28515625" customWidth="1"/>
    <col min="12283" max="12283" width="0" hidden="1" customWidth="1"/>
    <col min="12284" max="12284" width="11.7109375" customWidth="1"/>
    <col min="12285" max="12285" width="19.42578125" customWidth="1"/>
    <col min="12286" max="12286" width="8.5703125" customWidth="1"/>
    <col min="12287" max="12287" width="1.28515625" customWidth="1"/>
    <col min="12288" max="12288" width="6.7109375" customWidth="1"/>
    <col min="12289" max="12289" width="11.140625" customWidth="1"/>
    <col min="12290" max="12290" width="7.5703125" customWidth="1"/>
    <col min="12291" max="12291" width="7" customWidth="1"/>
    <col min="12292" max="12292" width="6.5703125" customWidth="1"/>
    <col min="12293" max="12293" width="9.28515625" customWidth="1"/>
    <col min="12294" max="12294" width="7.42578125" customWidth="1"/>
    <col min="12295" max="12295" width="11.140625" customWidth="1"/>
    <col min="12296" max="12296" width="14.85546875" customWidth="1"/>
    <col min="12297" max="12297" width="18.5703125" customWidth="1"/>
    <col min="12298" max="12298" width="5" customWidth="1"/>
    <col min="12299" max="12299" width="0.85546875" customWidth="1"/>
    <col min="12300" max="12300" width="1.42578125" customWidth="1"/>
    <col min="12538" max="12538" width="2.28515625" customWidth="1"/>
    <col min="12539" max="12539" width="0" hidden="1" customWidth="1"/>
    <col min="12540" max="12540" width="11.7109375" customWidth="1"/>
    <col min="12541" max="12541" width="19.42578125" customWidth="1"/>
    <col min="12542" max="12542" width="8.5703125" customWidth="1"/>
    <col min="12543" max="12543" width="1.28515625" customWidth="1"/>
    <col min="12544" max="12544" width="6.7109375" customWidth="1"/>
    <col min="12545" max="12545" width="11.140625" customWidth="1"/>
    <col min="12546" max="12546" width="7.5703125" customWidth="1"/>
    <col min="12547" max="12547" width="7" customWidth="1"/>
    <col min="12548" max="12548" width="6.5703125" customWidth="1"/>
    <col min="12549" max="12549" width="9.28515625" customWidth="1"/>
    <col min="12550" max="12550" width="7.42578125" customWidth="1"/>
    <col min="12551" max="12551" width="11.140625" customWidth="1"/>
    <col min="12552" max="12552" width="14.85546875" customWidth="1"/>
    <col min="12553" max="12553" width="18.5703125" customWidth="1"/>
    <col min="12554" max="12554" width="5" customWidth="1"/>
    <col min="12555" max="12555" width="0.85546875" customWidth="1"/>
    <col min="12556" max="12556" width="1.42578125" customWidth="1"/>
    <col min="12794" max="12794" width="2.28515625" customWidth="1"/>
    <col min="12795" max="12795" width="0" hidden="1" customWidth="1"/>
    <col min="12796" max="12796" width="11.7109375" customWidth="1"/>
    <col min="12797" max="12797" width="19.42578125" customWidth="1"/>
    <col min="12798" max="12798" width="8.5703125" customWidth="1"/>
    <col min="12799" max="12799" width="1.28515625" customWidth="1"/>
    <col min="12800" max="12800" width="6.7109375" customWidth="1"/>
    <col min="12801" max="12801" width="11.140625" customWidth="1"/>
    <col min="12802" max="12802" width="7.5703125" customWidth="1"/>
    <col min="12803" max="12803" width="7" customWidth="1"/>
    <col min="12804" max="12804" width="6.5703125" customWidth="1"/>
    <col min="12805" max="12805" width="9.28515625" customWidth="1"/>
    <col min="12806" max="12806" width="7.42578125" customWidth="1"/>
    <col min="12807" max="12807" width="11.140625" customWidth="1"/>
    <col min="12808" max="12808" width="14.85546875" customWidth="1"/>
    <col min="12809" max="12809" width="18.5703125" customWidth="1"/>
    <col min="12810" max="12810" width="5" customWidth="1"/>
    <col min="12811" max="12811" width="0.85546875" customWidth="1"/>
    <col min="12812" max="12812" width="1.42578125" customWidth="1"/>
    <col min="13050" max="13050" width="2.28515625" customWidth="1"/>
    <col min="13051" max="13051" width="0" hidden="1" customWidth="1"/>
    <col min="13052" max="13052" width="11.7109375" customWidth="1"/>
    <col min="13053" max="13053" width="19.42578125" customWidth="1"/>
    <col min="13054" max="13054" width="8.5703125" customWidth="1"/>
    <col min="13055" max="13055" width="1.28515625" customWidth="1"/>
    <col min="13056" max="13056" width="6.7109375" customWidth="1"/>
    <col min="13057" max="13057" width="11.140625" customWidth="1"/>
    <col min="13058" max="13058" width="7.5703125" customWidth="1"/>
    <col min="13059" max="13059" width="7" customWidth="1"/>
    <col min="13060" max="13060" width="6.5703125" customWidth="1"/>
    <col min="13061" max="13061" width="9.28515625" customWidth="1"/>
    <col min="13062" max="13062" width="7.42578125" customWidth="1"/>
    <col min="13063" max="13063" width="11.140625" customWidth="1"/>
    <col min="13064" max="13064" width="14.85546875" customWidth="1"/>
    <col min="13065" max="13065" width="18.5703125" customWidth="1"/>
    <col min="13066" max="13066" width="5" customWidth="1"/>
    <col min="13067" max="13067" width="0.85546875" customWidth="1"/>
    <col min="13068" max="13068" width="1.42578125" customWidth="1"/>
    <col min="13306" max="13306" width="2.28515625" customWidth="1"/>
    <col min="13307" max="13307" width="0" hidden="1" customWidth="1"/>
    <col min="13308" max="13308" width="11.7109375" customWidth="1"/>
    <col min="13309" max="13309" width="19.42578125" customWidth="1"/>
    <col min="13310" max="13310" width="8.5703125" customWidth="1"/>
    <col min="13311" max="13311" width="1.28515625" customWidth="1"/>
    <col min="13312" max="13312" width="6.7109375" customWidth="1"/>
    <col min="13313" max="13313" width="11.140625" customWidth="1"/>
    <col min="13314" max="13314" width="7.5703125" customWidth="1"/>
    <col min="13315" max="13315" width="7" customWidth="1"/>
    <col min="13316" max="13316" width="6.5703125" customWidth="1"/>
    <col min="13317" max="13317" width="9.28515625" customWidth="1"/>
    <col min="13318" max="13318" width="7.42578125" customWidth="1"/>
    <col min="13319" max="13319" width="11.140625" customWidth="1"/>
    <col min="13320" max="13320" width="14.85546875" customWidth="1"/>
    <col min="13321" max="13321" width="18.5703125" customWidth="1"/>
    <col min="13322" max="13322" width="5" customWidth="1"/>
    <col min="13323" max="13323" width="0.85546875" customWidth="1"/>
    <col min="13324" max="13324" width="1.42578125" customWidth="1"/>
    <col min="13562" max="13562" width="2.28515625" customWidth="1"/>
    <col min="13563" max="13563" width="0" hidden="1" customWidth="1"/>
    <col min="13564" max="13564" width="11.7109375" customWidth="1"/>
    <col min="13565" max="13565" width="19.42578125" customWidth="1"/>
    <col min="13566" max="13566" width="8.5703125" customWidth="1"/>
    <col min="13567" max="13567" width="1.28515625" customWidth="1"/>
    <col min="13568" max="13568" width="6.7109375" customWidth="1"/>
    <col min="13569" max="13569" width="11.140625" customWidth="1"/>
    <col min="13570" max="13570" width="7.5703125" customWidth="1"/>
    <col min="13571" max="13571" width="7" customWidth="1"/>
    <col min="13572" max="13572" width="6.5703125" customWidth="1"/>
    <col min="13573" max="13573" width="9.28515625" customWidth="1"/>
    <col min="13574" max="13574" width="7.42578125" customWidth="1"/>
    <col min="13575" max="13575" width="11.140625" customWidth="1"/>
    <col min="13576" max="13576" width="14.85546875" customWidth="1"/>
    <col min="13577" max="13577" width="18.5703125" customWidth="1"/>
    <col min="13578" max="13578" width="5" customWidth="1"/>
    <col min="13579" max="13579" width="0.85546875" customWidth="1"/>
    <col min="13580" max="13580" width="1.42578125" customWidth="1"/>
    <col min="13818" max="13818" width="2.28515625" customWidth="1"/>
    <col min="13819" max="13819" width="0" hidden="1" customWidth="1"/>
    <col min="13820" max="13820" width="11.7109375" customWidth="1"/>
    <col min="13821" max="13821" width="19.42578125" customWidth="1"/>
    <col min="13822" max="13822" width="8.5703125" customWidth="1"/>
    <col min="13823" max="13823" width="1.28515625" customWidth="1"/>
    <col min="13824" max="13824" width="6.7109375" customWidth="1"/>
    <col min="13825" max="13825" width="11.140625" customWidth="1"/>
    <col min="13826" max="13826" width="7.5703125" customWidth="1"/>
    <col min="13827" max="13827" width="7" customWidth="1"/>
    <col min="13828" max="13828" width="6.5703125" customWidth="1"/>
    <col min="13829" max="13829" width="9.28515625" customWidth="1"/>
    <col min="13830" max="13830" width="7.42578125" customWidth="1"/>
    <col min="13831" max="13831" width="11.140625" customWidth="1"/>
    <col min="13832" max="13832" width="14.85546875" customWidth="1"/>
    <col min="13833" max="13833" width="18.5703125" customWidth="1"/>
    <col min="13834" max="13834" width="5" customWidth="1"/>
    <col min="13835" max="13835" width="0.85546875" customWidth="1"/>
    <col min="13836" max="13836" width="1.42578125" customWidth="1"/>
    <col min="14074" max="14074" width="2.28515625" customWidth="1"/>
    <col min="14075" max="14075" width="0" hidden="1" customWidth="1"/>
    <col min="14076" max="14076" width="11.7109375" customWidth="1"/>
    <col min="14077" max="14077" width="19.42578125" customWidth="1"/>
    <col min="14078" max="14078" width="8.5703125" customWidth="1"/>
    <col min="14079" max="14079" width="1.28515625" customWidth="1"/>
    <col min="14080" max="14080" width="6.7109375" customWidth="1"/>
    <col min="14081" max="14081" width="11.140625" customWidth="1"/>
    <col min="14082" max="14082" width="7.5703125" customWidth="1"/>
    <col min="14083" max="14083" width="7" customWidth="1"/>
    <col min="14084" max="14084" width="6.5703125" customWidth="1"/>
    <col min="14085" max="14085" width="9.28515625" customWidth="1"/>
    <col min="14086" max="14086" width="7.42578125" customWidth="1"/>
    <col min="14087" max="14087" width="11.140625" customWidth="1"/>
    <col min="14088" max="14088" width="14.85546875" customWidth="1"/>
    <col min="14089" max="14089" width="18.5703125" customWidth="1"/>
    <col min="14090" max="14090" width="5" customWidth="1"/>
    <col min="14091" max="14091" width="0.85546875" customWidth="1"/>
    <col min="14092" max="14092" width="1.42578125" customWidth="1"/>
    <col min="14330" max="14330" width="2.28515625" customWidth="1"/>
    <col min="14331" max="14331" width="0" hidden="1" customWidth="1"/>
    <col min="14332" max="14332" width="11.7109375" customWidth="1"/>
    <col min="14333" max="14333" width="19.42578125" customWidth="1"/>
    <col min="14334" max="14334" width="8.5703125" customWidth="1"/>
    <col min="14335" max="14335" width="1.28515625" customWidth="1"/>
    <col min="14336" max="14336" width="6.7109375" customWidth="1"/>
    <col min="14337" max="14337" width="11.140625" customWidth="1"/>
    <col min="14338" max="14338" width="7.5703125" customWidth="1"/>
    <col min="14339" max="14339" width="7" customWidth="1"/>
    <col min="14340" max="14340" width="6.5703125" customWidth="1"/>
    <col min="14341" max="14341" width="9.28515625" customWidth="1"/>
    <col min="14342" max="14342" width="7.42578125" customWidth="1"/>
    <col min="14343" max="14343" width="11.140625" customWidth="1"/>
    <col min="14344" max="14344" width="14.85546875" customWidth="1"/>
    <col min="14345" max="14345" width="18.5703125" customWidth="1"/>
    <col min="14346" max="14346" width="5" customWidth="1"/>
    <col min="14347" max="14347" width="0.85546875" customWidth="1"/>
    <col min="14348" max="14348" width="1.42578125" customWidth="1"/>
    <col min="14586" max="14586" width="2.28515625" customWidth="1"/>
    <col min="14587" max="14587" width="0" hidden="1" customWidth="1"/>
    <col min="14588" max="14588" width="11.7109375" customWidth="1"/>
    <col min="14589" max="14589" width="19.42578125" customWidth="1"/>
    <col min="14590" max="14590" width="8.5703125" customWidth="1"/>
    <col min="14591" max="14591" width="1.28515625" customWidth="1"/>
    <col min="14592" max="14592" width="6.7109375" customWidth="1"/>
    <col min="14593" max="14593" width="11.140625" customWidth="1"/>
    <col min="14594" max="14594" width="7.5703125" customWidth="1"/>
    <col min="14595" max="14595" width="7" customWidth="1"/>
    <col min="14596" max="14596" width="6.5703125" customWidth="1"/>
    <col min="14597" max="14597" width="9.28515625" customWidth="1"/>
    <col min="14598" max="14598" width="7.42578125" customWidth="1"/>
    <col min="14599" max="14599" width="11.140625" customWidth="1"/>
    <col min="14600" max="14600" width="14.85546875" customWidth="1"/>
    <col min="14601" max="14601" width="18.5703125" customWidth="1"/>
    <col min="14602" max="14602" width="5" customWidth="1"/>
    <col min="14603" max="14603" width="0.85546875" customWidth="1"/>
    <col min="14604" max="14604" width="1.42578125" customWidth="1"/>
    <col min="14842" max="14842" width="2.28515625" customWidth="1"/>
    <col min="14843" max="14843" width="0" hidden="1" customWidth="1"/>
    <col min="14844" max="14844" width="11.7109375" customWidth="1"/>
    <col min="14845" max="14845" width="19.42578125" customWidth="1"/>
    <col min="14846" max="14846" width="8.5703125" customWidth="1"/>
    <col min="14847" max="14847" width="1.28515625" customWidth="1"/>
    <col min="14848" max="14848" width="6.7109375" customWidth="1"/>
    <col min="14849" max="14849" width="11.140625" customWidth="1"/>
    <col min="14850" max="14850" width="7.5703125" customWidth="1"/>
    <col min="14851" max="14851" width="7" customWidth="1"/>
    <col min="14852" max="14852" width="6.5703125" customWidth="1"/>
    <col min="14853" max="14853" width="9.28515625" customWidth="1"/>
    <col min="14854" max="14854" width="7.42578125" customWidth="1"/>
    <col min="14855" max="14855" width="11.140625" customWidth="1"/>
    <col min="14856" max="14856" width="14.85546875" customWidth="1"/>
    <col min="14857" max="14857" width="18.5703125" customWidth="1"/>
    <col min="14858" max="14858" width="5" customWidth="1"/>
    <col min="14859" max="14859" width="0.85546875" customWidth="1"/>
    <col min="14860" max="14860" width="1.42578125" customWidth="1"/>
    <col min="15098" max="15098" width="2.28515625" customWidth="1"/>
    <col min="15099" max="15099" width="0" hidden="1" customWidth="1"/>
    <col min="15100" max="15100" width="11.7109375" customWidth="1"/>
    <col min="15101" max="15101" width="19.42578125" customWidth="1"/>
    <col min="15102" max="15102" width="8.5703125" customWidth="1"/>
    <col min="15103" max="15103" width="1.28515625" customWidth="1"/>
    <col min="15104" max="15104" width="6.7109375" customWidth="1"/>
    <col min="15105" max="15105" width="11.140625" customWidth="1"/>
    <col min="15106" max="15106" width="7.5703125" customWidth="1"/>
    <col min="15107" max="15107" width="7" customWidth="1"/>
    <col min="15108" max="15108" width="6.5703125" customWidth="1"/>
    <col min="15109" max="15109" width="9.28515625" customWidth="1"/>
    <col min="15110" max="15110" width="7.42578125" customWidth="1"/>
    <col min="15111" max="15111" width="11.140625" customWidth="1"/>
    <col min="15112" max="15112" width="14.85546875" customWidth="1"/>
    <col min="15113" max="15113" width="18.5703125" customWidth="1"/>
    <col min="15114" max="15114" width="5" customWidth="1"/>
    <col min="15115" max="15115" width="0.85546875" customWidth="1"/>
    <col min="15116" max="15116" width="1.42578125" customWidth="1"/>
    <col min="15354" max="15354" width="2.28515625" customWidth="1"/>
    <col min="15355" max="15355" width="0" hidden="1" customWidth="1"/>
    <col min="15356" max="15356" width="11.7109375" customWidth="1"/>
    <col min="15357" max="15357" width="19.42578125" customWidth="1"/>
    <col min="15358" max="15358" width="8.5703125" customWidth="1"/>
    <col min="15359" max="15359" width="1.28515625" customWidth="1"/>
    <col min="15360" max="15360" width="6.7109375" customWidth="1"/>
    <col min="15361" max="15361" width="11.140625" customWidth="1"/>
    <col min="15362" max="15362" width="7.5703125" customWidth="1"/>
    <col min="15363" max="15363" width="7" customWidth="1"/>
    <col min="15364" max="15364" width="6.5703125" customWidth="1"/>
    <col min="15365" max="15365" width="9.28515625" customWidth="1"/>
    <col min="15366" max="15366" width="7.42578125" customWidth="1"/>
    <col min="15367" max="15367" width="11.140625" customWidth="1"/>
    <col min="15368" max="15368" width="14.85546875" customWidth="1"/>
    <col min="15369" max="15369" width="18.5703125" customWidth="1"/>
    <col min="15370" max="15370" width="5" customWidth="1"/>
    <col min="15371" max="15371" width="0.85546875" customWidth="1"/>
    <col min="15372" max="15372" width="1.42578125" customWidth="1"/>
    <col min="15610" max="15610" width="2.28515625" customWidth="1"/>
    <col min="15611" max="15611" width="0" hidden="1" customWidth="1"/>
    <col min="15612" max="15612" width="11.7109375" customWidth="1"/>
    <col min="15613" max="15613" width="19.42578125" customWidth="1"/>
    <col min="15614" max="15614" width="8.5703125" customWidth="1"/>
    <col min="15615" max="15615" width="1.28515625" customWidth="1"/>
    <col min="15616" max="15616" width="6.7109375" customWidth="1"/>
    <col min="15617" max="15617" width="11.140625" customWidth="1"/>
    <col min="15618" max="15618" width="7.5703125" customWidth="1"/>
    <col min="15619" max="15619" width="7" customWidth="1"/>
    <col min="15620" max="15620" width="6.5703125" customWidth="1"/>
    <col min="15621" max="15621" width="9.28515625" customWidth="1"/>
    <col min="15622" max="15622" width="7.42578125" customWidth="1"/>
    <col min="15623" max="15623" width="11.140625" customWidth="1"/>
    <col min="15624" max="15624" width="14.85546875" customWidth="1"/>
    <col min="15625" max="15625" width="18.5703125" customWidth="1"/>
    <col min="15626" max="15626" width="5" customWidth="1"/>
    <col min="15627" max="15627" width="0.85546875" customWidth="1"/>
    <col min="15628" max="15628" width="1.42578125" customWidth="1"/>
    <col min="15866" max="15866" width="2.28515625" customWidth="1"/>
    <col min="15867" max="15867" width="0" hidden="1" customWidth="1"/>
    <col min="15868" max="15868" width="11.7109375" customWidth="1"/>
    <col min="15869" max="15869" width="19.42578125" customWidth="1"/>
    <col min="15870" max="15870" width="8.5703125" customWidth="1"/>
    <col min="15871" max="15871" width="1.28515625" customWidth="1"/>
    <col min="15872" max="15872" width="6.7109375" customWidth="1"/>
    <col min="15873" max="15873" width="11.140625" customWidth="1"/>
    <col min="15874" max="15874" width="7.5703125" customWidth="1"/>
    <col min="15875" max="15875" width="7" customWidth="1"/>
    <col min="15876" max="15876" width="6.5703125" customWidth="1"/>
    <col min="15877" max="15877" width="9.28515625" customWidth="1"/>
    <col min="15878" max="15878" width="7.42578125" customWidth="1"/>
    <col min="15879" max="15879" width="11.140625" customWidth="1"/>
    <col min="15880" max="15880" width="14.85546875" customWidth="1"/>
    <col min="15881" max="15881" width="18.5703125" customWidth="1"/>
    <col min="15882" max="15882" width="5" customWidth="1"/>
    <col min="15883" max="15883" width="0.85546875" customWidth="1"/>
    <col min="15884" max="15884" width="1.42578125" customWidth="1"/>
    <col min="16122" max="16122" width="2.28515625" customWidth="1"/>
    <col min="16123" max="16123" width="0" hidden="1" customWidth="1"/>
    <col min="16124" max="16124" width="11.7109375" customWidth="1"/>
    <col min="16125" max="16125" width="19.42578125" customWidth="1"/>
    <col min="16126" max="16126" width="8.5703125" customWidth="1"/>
    <col min="16127" max="16127" width="1.28515625" customWidth="1"/>
    <col min="16128" max="16128" width="6.7109375" customWidth="1"/>
    <col min="16129" max="16129" width="11.140625" customWidth="1"/>
    <col min="16130" max="16130" width="7.5703125" customWidth="1"/>
    <col min="16131" max="16131" width="7" customWidth="1"/>
    <col min="16132" max="16132" width="6.5703125" customWidth="1"/>
    <col min="16133" max="16133" width="9.28515625" customWidth="1"/>
    <col min="16134" max="16134" width="7.42578125" customWidth="1"/>
    <col min="16135" max="16135" width="11.140625" customWidth="1"/>
    <col min="16136" max="16136" width="14.85546875" customWidth="1"/>
    <col min="16137" max="16137" width="18.5703125" customWidth="1"/>
    <col min="16138" max="16138" width="5" customWidth="1"/>
    <col min="16139" max="16139" width="0.85546875" customWidth="1"/>
    <col min="16140" max="16140" width="1.42578125" customWidth="1"/>
  </cols>
  <sheetData>
    <row r="1" spans="2:10" ht="12.4" customHeight="1" x14ac:dyDescent="0.25">
      <c r="C1" s="188"/>
      <c r="D1" s="189"/>
      <c r="E1" s="189"/>
      <c r="F1" s="189"/>
      <c r="G1" s="189"/>
      <c r="H1" s="189"/>
      <c r="I1" s="190"/>
    </row>
    <row r="2" spans="2:10" ht="17.100000000000001" customHeight="1" x14ac:dyDescent="0.25">
      <c r="C2" s="309" t="s">
        <v>677</v>
      </c>
      <c r="D2" s="310"/>
      <c r="E2" s="310"/>
      <c r="I2" s="191"/>
    </row>
    <row r="3" spans="2:10" ht="5.0999999999999996" customHeight="1" x14ac:dyDescent="0.25">
      <c r="C3" s="192"/>
      <c r="D3" s="193"/>
      <c r="E3" s="193"/>
      <c r="I3" s="191"/>
    </row>
    <row r="4" spans="2:10" ht="17.100000000000001" customHeight="1" x14ac:dyDescent="0.25">
      <c r="C4" s="309" t="s">
        <v>678</v>
      </c>
      <c r="D4" s="310"/>
      <c r="E4" s="310"/>
      <c r="I4" s="191"/>
    </row>
    <row r="5" spans="2:10" ht="3.95" customHeight="1" x14ac:dyDescent="0.25">
      <c r="C5" s="192"/>
      <c r="D5" s="193"/>
      <c r="E5" s="193"/>
      <c r="I5" s="191"/>
    </row>
    <row r="6" spans="2:10" ht="17.100000000000001" customHeight="1" x14ac:dyDescent="0.25">
      <c r="C6" s="309" t="s">
        <v>1061</v>
      </c>
      <c r="D6" s="310"/>
      <c r="E6" s="310"/>
      <c r="I6" s="191"/>
    </row>
    <row r="7" spans="2:10" ht="4.5" customHeight="1" x14ac:dyDescent="0.25">
      <c r="C7" s="194"/>
      <c r="D7" s="195"/>
      <c r="E7" s="195"/>
      <c r="F7" s="195"/>
      <c r="G7" s="195"/>
      <c r="H7" s="195"/>
      <c r="I7" s="196"/>
    </row>
    <row r="8" spans="2:10" ht="15.2" customHeight="1" x14ac:dyDescent="0.25">
      <c r="B8" s="153"/>
      <c r="C8" s="153"/>
      <c r="D8" s="153"/>
      <c r="E8" s="153"/>
      <c r="F8" s="153"/>
      <c r="G8" s="153"/>
      <c r="H8" s="153"/>
      <c r="I8" s="153"/>
      <c r="J8" s="153"/>
    </row>
    <row r="9" spans="2:10" ht="45.6" customHeight="1" x14ac:dyDescent="0.25">
      <c r="B9" s="197" t="s">
        <v>162</v>
      </c>
      <c r="C9" s="153"/>
      <c r="D9" s="153"/>
      <c r="E9" s="153"/>
      <c r="F9" s="153"/>
      <c r="G9" s="153"/>
      <c r="H9" s="153"/>
      <c r="I9" s="153"/>
      <c r="J9" s="153"/>
    </row>
    <row r="10" spans="2:10" ht="15" customHeight="1" x14ac:dyDescent="0.25">
      <c r="B10" s="180" t="s">
        <v>163</v>
      </c>
      <c r="C10" s="198"/>
      <c r="D10" s="311" t="s">
        <v>164</v>
      </c>
      <c r="E10" s="312"/>
      <c r="F10" s="180" t="s">
        <v>165</v>
      </c>
      <c r="G10" s="198"/>
      <c r="H10" s="180" t="s">
        <v>166</v>
      </c>
      <c r="I10" s="180" t="s">
        <v>167</v>
      </c>
      <c r="J10" s="198"/>
    </row>
    <row r="11" spans="2:10" ht="15" customHeight="1" x14ac:dyDescent="0.25">
      <c r="B11" s="180"/>
      <c r="C11" s="198"/>
      <c r="D11" s="307" t="s">
        <v>171</v>
      </c>
      <c r="E11" s="308"/>
      <c r="F11" s="199">
        <v>72278.44</v>
      </c>
      <c r="G11" s="198"/>
      <c r="H11" s="181" t="s">
        <v>172</v>
      </c>
      <c r="I11" s="181" t="s">
        <v>1062</v>
      </c>
      <c r="J11" s="198"/>
    </row>
    <row r="12" spans="2:10" ht="15" customHeight="1" x14ac:dyDescent="0.25">
      <c r="B12" s="181">
        <v>1</v>
      </c>
      <c r="C12" s="200"/>
      <c r="D12" s="307" t="s">
        <v>168</v>
      </c>
      <c r="E12" s="308"/>
      <c r="F12" s="199">
        <v>68290.720000000001</v>
      </c>
      <c r="G12" s="198"/>
      <c r="H12" s="181" t="s">
        <v>169</v>
      </c>
      <c r="I12" s="181" t="s">
        <v>1062</v>
      </c>
      <c r="J12" s="198"/>
    </row>
    <row r="13" spans="2:10" ht="15" customHeight="1" x14ac:dyDescent="0.25">
      <c r="B13" s="181">
        <v>3</v>
      </c>
      <c r="C13" s="200"/>
      <c r="D13" s="307" t="s">
        <v>173</v>
      </c>
      <c r="E13" s="308"/>
      <c r="F13" s="199">
        <v>111839.16</v>
      </c>
      <c r="G13" s="198"/>
      <c r="H13" s="181" t="s">
        <v>174</v>
      </c>
      <c r="I13" s="181" t="s">
        <v>1062</v>
      </c>
      <c r="J13" s="198"/>
    </row>
    <row r="14" spans="2:10" ht="15" customHeight="1" x14ac:dyDescent="0.25">
      <c r="B14" s="181"/>
      <c r="C14" s="200">
        <v>4</v>
      </c>
      <c r="D14" s="307" t="s">
        <v>175</v>
      </c>
      <c r="E14" s="308"/>
      <c r="F14" s="199">
        <v>67594.5</v>
      </c>
      <c r="G14" s="198"/>
      <c r="H14" s="181" t="s">
        <v>176</v>
      </c>
      <c r="I14" s="181" t="s">
        <v>1062</v>
      </c>
      <c r="J14" s="198"/>
    </row>
    <row r="15" spans="2:10" ht="15" customHeight="1" x14ac:dyDescent="0.25">
      <c r="B15" s="181">
        <v>5</v>
      </c>
      <c r="C15" s="200"/>
      <c r="D15" s="307" t="s">
        <v>1063</v>
      </c>
      <c r="E15" s="308"/>
      <c r="F15" s="199">
        <v>66708.3</v>
      </c>
      <c r="G15" s="198"/>
      <c r="H15" s="181" t="s">
        <v>178</v>
      </c>
      <c r="I15" s="181" t="s">
        <v>1062</v>
      </c>
      <c r="J15" s="198"/>
    </row>
    <row r="16" spans="2:10" ht="15" customHeight="1" x14ac:dyDescent="0.25">
      <c r="B16" s="181">
        <v>6</v>
      </c>
      <c r="C16" s="200"/>
      <c r="D16" s="307" t="s">
        <v>179</v>
      </c>
      <c r="E16" s="308"/>
      <c r="F16" s="199">
        <v>47863.07</v>
      </c>
      <c r="G16" s="198"/>
      <c r="H16" s="181" t="s">
        <v>180</v>
      </c>
      <c r="I16" s="181" t="s">
        <v>1062</v>
      </c>
      <c r="J16" s="198"/>
    </row>
    <row r="17" spans="2:10" x14ac:dyDescent="0.25">
      <c r="B17" s="296"/>
      <c r="C17" s="294"/>
      <c r="D17" s="296"/>
      <c r="E17" s="294"/>
      <c r="F17" s="297">
        <v>434574.19</v>
      </c>
      <c r="G17" s="294"/>
      <c r="H17" s="180"/>
      <c r="I17" s="296"/>
      <c r="J17" s="294"/>
    </row>
    <row r="18" spans="2:10" ht="45.6" customHeight="1" x14ac:dyDescent="0.25">
      <c r="B18" s="298" t="s">
        <v>181</v>
      </c>
      <c r="C18" s="299"/>
      <c r="D18" s="299"/>
      <c r="E18" s="299"/>
      <c r="F18" s="299"/>
      <c r="G18" s="299"/>
      <c r="H18" s="299"/>
      <c r="I18" s="299"/>
      <c r="J18" s="299"/>
    </row>
    <row r="19" spans="2:10" ht="15" customHeight="1" x14ac:dyDescent="0.25">
      <c r="B19" s="296" t="s">
        <v>163</v>
      </c>
      <c r="C19" s="294"/>
      <c r="D19" s="296" t="s">
        <v>164</v>
      </c>
      <c r="E19" s="294"/>
      <c r="F19" s="296" t="s">
        <v>165</v>
      </c>
      <c r="G19" s="294"/>
      <c r="H19" s="180" t="s">
        <v>166</v>
      </c>
      <c r="I19" s="296" t="s">
        <v>167</v>
      </c>
      <c r="J19" s="294"/>
    </row>
    <row r="20" spans="2:10" ht="15" customHeight="1" x14ac:dyDescent="0.25">
      <c r="B20" s="293">
        <v>1</v>
      </c>
      <c r="C20" s="294"/>
      <c r="D20" s="293" t="s">
        <v>182</v>
      </c>
      <c r="E20" s="294"/>
      <c r="F20" s="295">
        <v>6944.85</v>
      </c>
      <c r="G20" s="294"/>
      <c r="H20" s="181" t="s">
        <v>183</v>
      </c>
      <c r="I20" s="293" t="s">
        <v>184</v>
      </c>
      <c r="J20" s="294"/>
    </row>
    <row r="21" spans="2:10" ht="15" customHeight="1" x14ac:dyDescent="0.25">
      <c r="B21" s="293">
        <v>2</v>
      </c>
      <c r="C21" s="294"/>
      <c r="D21" s="293" t="s">
        <v>182</v>
      </c>
      <c r="E21" s="294"/>
      <c r="F21" s="295">
        <v>485.8</v>
      </c>
      <c r="G21" s="294"/>
      <c r="H21" s="181" t="s">
        <v>185</v>
      </c>
      <c r="I21" s="293" t="s">
        <v>184</v>
      </c>
      <c r="J21" s="294"/>
    </row>
    <row r="22" spans="2:10" ht="15" customHeight="1" x14ac:dyDescent="0.25">
      <c r="B22" s="293">
        <v>3</v>
      </c>
      <c r="C22" s="294"/>
      <c r="D22" s="293" t="s">
        <v>182</v>
      </c>
      <c r="E22" s="294"/>
      <c r="F22" s="295">
        <v>948.92</v>
      </c>
      <c r="G22" s="294"/>
      <c r="H22" s="181" t="s">
        <v>174</v>
      </c>
      <c r="I22" s="293" t="s">
        <v>184</v>
      </c>
      <c r="J22" s="294"/>
    </row>
    <row r="23" spans="2:10" ht="15" customHeight="1" x14ac:dyDescent="0.25">
      <c r="B23" s="293">
        <v>4</v>
      </c>
      <c r="C23" s="294"/>
      <c r="D23" s="293" t="s">
        <v>182</v>
      </c>
      <c r="E23" s="294"/>
      <c r="F23" s="295">
        <v>1867.23</v>
      </c>
      <c r="G23" s="294"/>
      <c r="H23" s="181" t="s">
        <v>187</v>
      </c>
      <c r="I23" s="293" t="s">
        <v>184</v>
      </c>
      <c r="J23" s="294"/>
    </row>
    <row r="24" spans="2:10" ht="15" customHeight="1" x14ac:dyDescent="0.25">
      <c r="B24" s="293">
        <v>5</v>
      </c>
      <c r="C24" s="294"/>
      <c r="D24" s="293" t="s">
        <v>182</v>
      </c>
      <c r="E24" s="294"/>
      <c r="F24" s="295">
        <v>1557.42</v>
      </c>
      <c r="G24" s="294"/>
      <c r="H24" s="181" t="s">
        <v>548</v>
      </c>
      <c r="I24" s="293" t="s">
        <v>184</v>
      </c>
      <c r="J24" s="294"/>
    </row>
    <row r="25" spans="2:10" ht="15" customHeight="1" x14ac:dyDescent="0.25">
      <c r="B25" s="293">
        <v>6</v>
      </c>
      <c r="C25" s="294"/>
      <c r="D25" s="293" t="s">
        <v>182</v>
      </c>
      <c r="E25" s="294"/>
      <c r="F25" s="295">
        <v>158.38999999999999</v>
      </c>
      <c r="G25" s="294"/>
      <c r="H25" s="181" t="s">
        <v>654</v>
      </c>
      <c r="I25" s="293" t="s">
        <v>184</v>
      </c>
      <c r="J25" s="294"/>
    </row>
    <row r="26" spans="2:10" ht="15" customHeight="1" x14ac:dyDescent="0.25">
      <c r="B26" s="293">
        <v>7</v>
      </c>
      <c r="C26" s="294"/>
      <c r="D26" s="293" t="s">
        <v>182</v>
      </c>
      <c r="E26" s="294"/>
      <c r="F26" s="295">
        <v>960.43</v>
      </c>
      <c r="G26" s="294"/>
      <c r="H26" s="181" t="s">
        <v>556</v>
      </c>
      <c r="I26" s="293" t="s">
        <v>184</v>
      </c>
      <c r="J26" s="294"/>
    </row>
    <row r="27" spans="2:10" ht="15" customHeight="1" x14ac:dyDescent="0.25">
      <c r="B27" s="293">
        <v>8</v>
      </c>
      <c r="C27" s="294"/>
      <c r="D27" s="293" t="s">
        <v>182</v>
      </c>
      <c r="E27" s="294"/>
      <c r="F27" s="295">
        <v>4672.26</v>
      </c>
      <c r="G27" s="294"/>
      <c r="H27" s="181" t="s">
        <v>426</v>
      </c>
      <c r="I27" s="293" t="s">
        <v>184</v>
      </c>
      <c r="J27" s="294"/>
    </row>
    <row r="28" spans="2:10" x14ac:dyDescent="0.25">
      <c r="B28" s="296"/>
      <c r="C28" s="294"/>
      <c r="D28" s="296"/>
      <c r="E28" s="294"/>
      <c r="F28" s="297">
        <v>17595.3</v>
      </c>
      <c r="G28" s="294"/>
      <c r="H28" s="180"/>
      <c r="I28" s="296"/>
      <c r="J28" s="294"/>
    </row>
    <row r="29" spans="2:10" ht="45.6" customHeight="1" x14ac:dyDescent="0.25">
      <c r="B29" s="298" t="s">
        <v>196</v>
      </c>
      <c r="C29" s="299"/>
      <c r="D29" s="299"/>
      <c r="E29" s="299"/>
      <c r="F29" s="299"/>
      <c r="G29" s="299"/>
      <c r="H29" s="299"/>
      <c r="I29" s="299"/>
      <c r="J29" s="299"/>
    </row>
    <row r="30" spans="2:10" ht="15" customHeight="1" x14ac:dyDescent="0.25">
      <c r="B30" s="296" t="s">
        <v>163</v>
      </c>
      <c r="C30" s="294"/>
      <c r="D30" s="296" t="s">
        <v>164</v>
      </c>
      <c r="E30" s="294"/>
      <c r="F30" s="296" t="s">
        <v>165</v>
      </c>
      <c r="G30" s="294"/>
      <c r="H30" s="180" t="s">
        <v>166</v>
      </c>
      <c r="I30" s="296" t="s">
        <v>167</v>
      </c>
      <c r="J30" s="294"/>
    </row>
    <row r="31" spans="2:10" ht="15" customHeight="1" x14ac:dyDescent="0.25">
      <c r="B31" s="293">
        <v>1</v>
      </c>
      <c r="C31" s="294"/>
      <c r="D31" s="293" t="s">
        <v>1064</v>
      </c>
      <c r="E31" s="294"/>
      <c r="F31" s="295">
        <v>180</v>
      </c>
      <c r="G31" s="294"/>
      <c r="H31" s="181" t="s">
        <v>209</v>
      </c>
      <c r="I31" s="293" t="s">
        <v>1065</v>
      </c>
      <c r="J31" s="294"/>
    </row>
    <row r="32" spans="2:10" ht="15" customHeight="1" x14ac:dyDescent="0.25">
      <c r="B32" s="293">
        <v>2</v>
      </c>
      <c r="C32" s="294"/>
      <c r="D32" s="293" t="s">
        <v>1066</v>
      </c>
      <c r="E32" s="294"/>
      <c r="F32" s="295">
        <v>693</v>
      </c>
      <c r="G32" s="294"/>
      <c r="H32" s="181" t="s">
        <v>183</v>
      </c>
      <c r="I32" s="293" t="s">
        <v>1065</v>
      </c>
      <c r="J32" s="294"/>
    </row>
    <row r="33" spans="2:10" ht="15" customHeight="1" x14ac:dyDescent="0.25">
      <c r="B33" s="293">
        <v>3</v>
      </c>
      <c r="C33" s="294"/>
      <c r="D33" s="293" t="s">
        <v>1067</v>
      </c>
      <c r="E33" s="294"/>
      <c r="F33" s="295">
        <v>213.6</v>
      </c>
      <c r="G33" s="294"/>
      <c r="H33" s="181" t="s">
        <v>183</v>
      </c>
      <c r="I33" s="293" t="s">
        <v>1065</v>
      </c>
      <c r="J33" s="294"/>
    </row>
    <row r="34" spans="2:10" ht="15" customHeight="1" x14ac:dyDescent="0.25">
      <c r="B34" s="293">
        <v>4</v>
      </c>
      <c r="C34" s="294"/>
      <c r="D34" s="293" t="s">
        <v>1068</v>
      </c>
      <c r="E34" s="294"/>
      <c r="F34" s="295">
        <v>180</v>
      </c>
      <c r="G34" s="294"/>
      <c r="H34" s="181" t="s">
        <v>219</v>
      </c>
      <c r="I34" s="293" t="s">
        <v>1069</v>
      </c>
      <c r="J34" s="294"/>
    </row>
    <row r="35" spans="2:10" ht="15" customHeight="1" x14ac:dyDescent="0.25">
      <c r="B35" s="293">
        <v>5</v>
      </c>
      <c r="C35" s="294"/>
      <c r="D35" s="293" t="s">
        <v>1070</v>
      </c>
      <c r="E35" s="294"/>
      <c r="F35" s="295">
        <v>198</v>
      </c>
      <c r="G35" s="294"/>
      <c r="H35" s="181" t="s">
        <v>231</v>
      </c>
      <c r="I35" s="293" t="s">
        <v>1071</v>
      </c>
      <c r="J35" s="294"/>
    </row>
    <row r="36" spans="2:10" ht="15" customHeight="1" x14ac:dyDescent="0.25">
      <c r="B36" s="293">
        <v>6</v>
      </c>
      <c r="C36" s="294"/>
      <c r="D36" s="293" t="s">
        <v>1072</v>
      </c>
      <c r="E36" s="294"/>
      <c r="F36" s="295">
        <v>555</v>
      </c>
      <c r="G36" s="294"/>
      <c r="H36" s="181" t="s">
        <v>253</v>
      </c>
      <c r="I36" s="293" t="s">
        <v>1073</v>
      </c>
      <c r="J36" s="294"/>
    </row>
    <row r="37" spans="2:10" ht="15" customHeight="1" x14ac:dyDescent="0.25">
      <c r="B37" s="293">
        <v>7</v>
      </c>
      <c r="C37" s="294"/>
      <c r="D37" s="293" t="s">
        <v>720</v>
      </c>
      <c r="E37" s="294"/>
      <c r="F37" s="295">
        <v>39</v>
      </c>
      <c r="G37" s="294"/>
      <c r="H37" s="181" t="s">
        <v>624</v>
      </c>
      <c r="I37" s="293" t="s">
        <v>1074</v>
      </c>
      <c r="J37" s="294"/>
    </row>
    <row r="38" spans="2:10" ht="15" customHeight="1" x14ac:dyDescent="0.25">
      <c r="B38" s="293">
        <v>8</v>
      </c>
      <c r="C38" s="294"/>
      <c r="D38" s="293" t="s">
        <v>1075</v>
      </c>
      <c r="E38" s="294"/>
      <c r="F38" s="295">
        <v>990</v>
      </c>
      <c r="G38" s="294"/>
      <c r="H38" s="181" t="s">
        <v>275</v>
      </c>
      <c r="I38" s="293" t="s">
        <v>1076</v>
      </c>
      <c r="J38" s="294"/>
    </row>
    <row r="39" spans="2:10" ht="15" customHeight="1" x14ac:dyDescent="0.25">
      <c r="B39" s="293">
        <v>9</v>
      </c>
      <c r="C39" s="294"/>
      <c r="D39" s="293" t="s">
        <v>1077</v>
      </c>
      <c r="E39" s="294"/>
      <c r="F39" s="295">
        <v>555</v>
      </c>
      <c r="G39" s="294"/>
      <c r="H39" s="181" t="s">
        <v>570</v>
      </c>
      <c r="I39" s="293" t="s">
        <v>1078</v>
      </c>
      <c r="J39" s="294"/>
    </row>
    <row r="40" spans="2:10" ht="15" customHeight="1" x14ac:dyDescent="0.25">
      <c r="B40" s="293">
        <v>10</v>
      </c>
      <c r="C40" s="294"/>
      <c r="D40" s="293" t="s">
        <v>1079</v>
      </c>
      <c r="E40" s="294"/>
      <c r="F40" s="295">
        <v>259.2</v>
      </c>
      <c r="G40" s="294"/>
      <c r="H40" s="181" t="s">
        <v>286</v>
      </c>
      <c r="I40" s="293" t="s">
        <v>1065</v>
      </c>
      <c r="J40" s="294"/>
    </row>
    <row r="41" spans="2:10" ht="15" customHeight="1" x14ac:dyDescent="0.25">
      <c r="B41" s="293">
        <v>11</v>
      </c>
      <c r="C41" s="294"/>
      <c r="D41" s="293" t="s">
        <v>1080</v>
      </c>
      <c r="E41" s="294"/>
      <c r="F41" s="295">
        <v>69</v>
      </c>
      <c r="G41" s="294"/>
      <c r="H41" s="181" t="s">
        <v>328</v>
      </c>
      <c r="I41" s="293" t="s">
        <v>1081</v>
      </c>
      <c r="J41" s="294"/>
    </row>
    <row r="42" spans="2:10" ht="15" customHeight="1" x14ac:dyDescent="0.25">
      <c r="B42" s="293">
        <v>12</v>
      </c>
      <c r="C42" s="294"/>
      <c r="D42" s="293" t="s">
        <v>1082</v>
      </c>
      <c r="E42" s="294"/>
      <c r="F42" s="295">
        <v>78</v>
      </c>
      <c r="G42" s="294"/>
      <c r="H42" s="181" t="s">
        <v>345</v>
      </c>
      <c r="I42" s="293" t="s">
        <v>753</v>
      </c>
      <c r="J42" s="294"/>
    </row>
    <row r="43" spans="2:10" ht="15" customHeight="1" x14ac:dyDescent="0.25">
      <c r="B43" s="293">
        <v>13</v>
      </c>
      <c r="C43" s="294"/>
      <c r="D43" s="293" t="s">
        <v>363</v>
      </c>
      <c r="E43" s="294"/>
      <c r="F43" s="295">
        <v>142.4</v>
      </c>
      <c r="G43" s="294"/>
      <c r="H43" s="181" t="s">
        <v>356</v>
      </c>
      <c r="I43" s="293" t="s">
        <v>1083</v>
      </c>
      <c r="J43" s="294"/>
    </row>
    <row r="44" spans="2:10" ht="15" customHeight="1" x14ac:dyDescent="0.25">
      <c r="B44" s="293">
        <v>14</v>
      </c>
      <c r="C44" s="294"/>
      <c r="D44" s="293" t="s">
        <v>363</v>
      </c>
      <c r="E44" s="294"/>
      <c r="F44" s="295">
        <v>142.4</v>
      </c>
      <c r="G44" s="294"/>
      <c r="H44" s="181" t="s">
        <v>356</v>
      </c>
      <c r="I44" s="293" t="s">
        <v>1084</v>
      </c>
      <c r="J44" s="294"/>
    </row>
    <row r="45" spans="2:10" ht="15" customHeight="1" x14ac:dyDescent="0.25">
      <c r="B45" s="293">
        <v>15</v>
      </c>
      <c r="C45" s="294"/>
      <c r="D45" s="293" t="s">
        <v>363</v>
      </c>
      <c r="E45" s="294"/>
      <c r="F45" s="295">
        <v>142.4</v>
      </c>
      <c r="G45" s="294"/>
      <c r="H45" s="181" t="s">
        <v>354</v>
      </c>
      <c r="I45" s="293" t="s">
        <v>1085</v>
      </c>
      <c r="J45" s="294"/>
    </row>
    <row r="46" spans="2:10" ht="15" customHeight="1" x14ac:dyDescent="0.25">
      <c r="B46" s="293">
        <v>16</v>
      </c>
      <c r="C46" s="294"/>
      <c r="D46" s="293" t="s">
        <v>363</v>
      </c>
      <c r="E46" s="294"/>
      <c r="F46" s="295">
        <v>142.4</v>
      </c>
      <c r="G46" s="294"/>
      <c r="H46" s="181" t="s">
        <v>354</v>
      </c>
      <c r="I46" s="293" t="s">
        <v>1073</v>
      </c>
      <c r="J46" s="294"/>
    </row>
    <row r="47" spans="2:10" ht="15" customHeight="1" x14ac:dyDescent="0.25">
      <c r="B47" s="293">
        <v>17</v>
      </c>
      <c r="C47" s="294"/>
      <c r="D47" s="293" t="s">
        <v>1086</v>
      </c>
      <c r="E47" s="294"/>
      <c r="F47" s="295">
        <v>322.56</v>
      </c>
      <c r="G47" s="294"/>
      <c r="H47" s="181" t="s">
        <v>354</v>
      </c>
      <c r="I47" s="293" t="s">
        <v>1065</v>
      </c>
      <c r="J47" s="294"/>
    </row>
    <row r="48" spans="2:10" ht="15" customHeight="1" x14ac:dyDescent="0.25">
      <c r="B48" s="293">
        <v>18</v>
      </c>
      <c r="C48" s="294"/>
      <c r="D48" s="293" t="s">
        <v>1087</v>
      </c>
      <c r="E48" s="294"/>
      <c r="F48" s="295">
        <v>323.05</v>
      </c>
      <c r="G48" s="294"/>
      <c r="H48" s="181" t="s">
        <v>381</v>
      </c>
      <c r="I48" s="293" t="s">
        <v>1065</v>
      </c>
      <c r="J48" s="294"/>
    </row>
    <row r="49" spans="2:10" ht="15" customHeight="1" x14ac:dyDescent="0.25">
      <c r="B49" s="293">
        <v>19</v>
      </c>
      <c r="C49" s="294"/>
      <c r="D49" s="293" t="s">
        <v>1088</v>
      </c>
      <c r="E49" s="294"/>
      <c r="F49" s="295">
        <v>138</v>
      </c>
      <c r="G49" s="294"/>
      <c r="H49" s="181" t="s">
        <v>388</v>
      </c>
      <c r="I49" s="293" t="s">
        <v>1081</v>
      </c>
      <c r="J49" s="294"/>
    </row>
    <row r="50" spans="2:10" ht="15" customHeight="1" x14ac:dyDescent="0.25">
      <c r="B50" s="293">
        <v>20</v>
      </c>
      <c r="C50" s="294"/>
      <c r="D50" s="293" t="s">
        <v>363</v>
      </c>
      <c r="E50" s="294"/>
      <c r="F50" s="295">
        <v>142.4</v>
      </c>
      <c r="G50" s="294"/>
      <c r="H50" s="181" t="s">
        <v>356</v>
      </c>
      <c r="I50" s="293" t="s">
        <v>1089</v>
      </c>
      <c r="J50" s="294"/>
    </row>
    <row r="51" spans="2:10" ht="15" customHeight="1" x14ac:dyDescent="0.25">
      <c r="B51" s="293">
        <v>21</v>
      </c>
      <c r="C51" s="294"/>
      <c r="D51" s="293" t="s">
        <v>1090</v>
      </c>
      <c r="E51" s="294"/>
      <c r="F51" s="295">
        <v>325.60000000000002</v>
      </c>
      <c r="G51" s="294"/>
      <c r="H51" s="181" t="s">
        <v>338</v>
      </c>
      <c r="I51" s="293" t="s">
        <v>1085</v>
      </c>
      <c r="J51" s="294"/>
    </row>
    <row r="52" spans="2:10" ht="15" customHeight="1" x14ac:dyDescent="0.25">
      <c r="B52" s="293">
        <v>22</v>
      </c>
      <c r="C52" s="294"/>
      <c r="D52" s="293" t="s">
        <v>1091</v>
      </c>
      <c r="E52" s="294"/>
      <c r="F52" s="295">
        <v>78</v>
      </c>
      <c r="G52" s="294"/>
      <c r="H52" s="181" t="s">
        <v>403</v>
      </c>
      <c r="I52" s="293" t="s">
        <v>1092</v>
      </c>
      <c r="J52" s="294"/>
    </row>
    <row r="53" spans="2:10" ht="15" customHeight="1" x14ac:dyDescent="0.25">
      <c r="B53" s="293">
        <v>23</v>
      </c>
      <c r="C53" s="294"/>
      <c r="D53" s="293" t="s">
        <v>408</v>
      </c>
      <c r="E53" s="294"/>
      <c r="F53" s="295">
        <v>808.5</v>
      </c>
      <c r="G53" s="294"/>
      <c r="H53" s="181" t="s">
        <v>409</v>
      </c>
      <c r="I53" s="293" t="s">
        <v>1071</v>
      </c>
      <c r="J53" s="294"/>
    </row>
    <row r="54" spans="2:10" ht="15" customHeight="1" x14ac:dyDescent="0.25">
      <c r="B54" s="293">
        <v>24</v>
      </c>
      <c r="C54" s="294"/>
      <c r="D54" s="293" t="s">
        <v>1093</v>
      </c>
      <c r="E54" s="294"/>
      <c r="F54" s="295">
        <v>808.5</v>
      </c>
      <c r="G54" s="294"/>
      <c r="H54" s="181" t="s">
        <v>409</v>
      </c>
      <c r="I54" s="293" t="s">
        <v>1094</v>
      </c>
      <c r="J54" s="294"/>
    </row>
    <row r="55" spans="2:10" ht="15" customHeight="1" x14ac:dyDescent="0.25">
      <c r="B55" s="293">
        <v>25</v>
      </c>
      <c r="C55" s="294"/>
      <c r="D55" s="293" t="s">
        <v>1095</v>
      </c>
      <c r="E55" s="294"/>
      <c r="F55" s="295">
        <v>556.79999999999995</v>
      </c>
      <c r="G55" s="294"/>
      <c r="H55" s="181" t="s">
        <v>409</v>
      </c>
      <c r="I55" s="293" t="s">
        <v>1078</v>
      </c>
      <c r="J55" s="294"/>
    </row>
    <row r="56" spans="2:10" ht="15" customHeight="1" x14ac:dyDescent="0.25">
      <c r="B56" s="293">
        <v>26</v>
      </c>
      <c r="C56" s="294"/>
      <c r="D56" s="293" t="s">
        <v>1096</v>
      </c>
      <c r="E56" s="294"/>
      <c r="F56" s="295">
        <v>276</v>
      </c>
      <c r="G56" s="294"/>
      <c r="H56" s="181" t="s">
        <v>192</v>
      </c>
      <c r="I56" s="293" t="s">
        <v>1076</v>
      </c>
      <c r="J56" s="294"/>
    </row>
    <row r="57" spans="2:10" ht="15" customHeight="1" x14ac:dyDescent="0.25">
      <c r="B57" s="293">
        <v>27</v>
      </c>
      <c r="C57" s="294"/>
      <c r="D57" s="293" t="s">
        <v>1097</v>
      </c>
      <c r="E57" s="294"/>
      <c r="F57" s="295">
        <v>69</v>
      </c>
      <c r="G57" s="294"/>
      <c r="H57" s="181" t="s">
        <v>818</v>
      </c>
      <c r="I57" s="293" t="s">
        <v>1083</v>
      </c>
      <c r="J57" s="294"/>
    </row>
    <row r="58" spans="2:10" ht="15" customHeight="1" x14ac:dyDescent="0.25">
      <c r="B58" s="293">
        <v>28</v>
      </c>
      <c r="C58" s="294"/>
      <c r="D58" s="293" t="s">
        <v>1098</v>
      </c>
      <c r="E58" s="294"/>
      <c r="F58" s="295">
        <v>192</v>
      </c>
      <c r="G58" s="294"/>
      <c r="H58" s="181" t="s">
        <v>655</v>
      </c>
      <c r="I58" s="293" t="s">
        <v>1065</v>
      </c>
      <c r="J58" s="294"/>
    </row>
    <row r="59" spans="2:10" ht="15" customHeight="1" x14ac:dyDescent="0.25">
      <c r="B59" s="293">
        <v>29</v>
      </c>
      <c r="C59" s="294"/>
      <c r="D59" s="293" t="s">
        <v>1099</v>
      </c>
      <c r="E59" s="294"/>
      <c r="F59" s="295">
        <v>69</v>
      </c>
      <c r="G59" s="294"/>
      <c r="H59" s="181" t="s">
        <v>596</v>
      </c>
      <c r="I59" s="293" t="s">
        <v>1065</v>
      </c>
      <c r="J59" s="294"/>
    </row>
    <row r="60" spans="2:10" ht="15" customHeight="1" x14ac:dyDescent="0.25">
      <c r="B60" s="293">
        <v>30</v>
      </c>
      <c r="C60" s="294"/>
      <c r="D60" s="293" t="s">
        <v>1100</v>
      </c>
      <c r="E60" s="294"/>
      <c r="F60" s="295">
        <v>69</v>
      </c>
      <c r="G60" s="294"/>
      <c r="H60" s="181" t="s">
        <v>596</v>
      </c>
      <c r="I60" s="293" t="s">
        <v>1101</v>
      </c>
      <c r="J60" s="294"/>
    </row>
    <row r="61" spans="2:10" ht="15" customHeight="1" x14ac:dyDescent="0.25">
      <c r="B61" s="293">
        <v>31</v>
      </c>
      <c r="C61" s="294"/>
      <c r="D61" s="293" t="s">
        <v>1102</v>
      </c>
      <c r="E61" s="294"/>
      <c r="F61" s="295">
        <v>808.5</v>
      </c>
      <c r="G61" s="294"/>
      <c r="H61" s="181" t="s">
        <v>405</v>
      </c>
      <c r="I61" s="293" t="s">
        <v>1103</v>
      </c>
      <c r="J61" s="294"/>
    </row>
    <row r="62" spans="2:10" ht="15" customHeight="1" x14ac:dyDescent="0.25">
      <c r="B62" s="293">
        <v>32</v>
      </c>
      <c r="C62" s="294"/>
      <c r="D62" s="293" t="s">
        <v>1102</v>
      </c>
      <c r="E62" s="294"/>
      <c r="F62" s="295">
        <v>808.5</v>
      </c>
      <c r="G62" s="294"/>
      <c r="H62" s="181" t="s">
        <v>405</v>
      </c>
      <c r="I62" s="293" t="s">
        <v>1089</v>
      </c>
      <c r="J62" s="294"/>
    </row>
    <row r="63" spans="2:10" x14ac:dyDescent="0.25">
      <c r="B63" s="296"/>
      <c r="C63" s="294"/>
      <c r="D63" s="296"/>
      <c r="E63" s="294"/>
      <c r="F63" s="297">
        <v>10374.81</v>
      </c>
      <c r="G63" s="294"/>
      <c r="H63" s="180"/>
      <c r="I63" s="296"/>
      <c r="J63" s="294"/>
    </row>
    <row r="64" spans="2:10" ht="45.6" customHeight="1" x14ac:dyDescent="0.25">
      <c r="B64" s="298" t="s">
        <v>436</v>
      </c>
      <c r="C64" s="299"/>
      <c r="D64" s="299"/>
      <c r="E64" s="299"/>
      <c r="F64" s="299"/>
      <c r="G64" s="299"/>
      <c r="H64" s="299"/>
      <c r="I64" s="299"/>
      <c r="J64" s="299"/>
    </row>
    <row r="65" spans="2:10" ht="15" customHeight="1" x14ac:dyDescent="0.25">
      <c r="B65" s="296" t="s">
        <v>163</v>
      </c>
      <c r="C65" s="294"/>
      <c r="D65" s="296" t="s">
        <v>164</v>
      </c>
      <c r="E65" s="294"/>
      <c r="F65" s="296" t="s">
        <v>165</v>
      </c>
      <c r="G65" s="294"/>
      <c r="H65" s="180" t="s">
        <v>166</v>
      </c>
      <c r="I65" s="296" t="s">
        <v>167</v>
      </c>
      <c r="J65" s="294"/>
    </row>
    <row r="66" spans="2:10" ht="15" customHeight="1" x14ac:dyDescent="0.25">
      <c r="B66" s="293">
        <v>1</v>
      </c>
      <c r="C66" s="294"/>
      <c r="D66" s="293" t="s">
        <v>1104</v>
      </c>
      <c r="E66" s="294"/>
      <c r="F66" s="295">
        <v>115.04</v>
      </c>
      <c r="G66" s="294"/>
      <c r="H66" s="181" t="s">
        <v>183</v>
      </c>
      <c r="I66" s="293" t="s">
        <v>1065</v>
      </c>
      <c r="J66" s="294"/>
    </row>
    <row r="67" spans="2:10" ht="15" customHeight="1" x14ac:dyDescent="0.25">
      <c r="B67" s="293">
        <v>2</v>
      </c>
      <c r="C67" s="294"/>
      <c r="D67" s="293" t="s">
        <v>1105</v>
      </c>
      <c r="E67" s="294"/>
      <c r="F67" s="295">
        <v>907.94</v>
      </c>
      <c r="G67" s="294"/>
      <c r="H67" s="181" t="s">
        <v>253</v>
      </c>
      <c r="I67" s="293" t="s">
        <v>1073</v>
      </c>
      <c r="J67" s="294"/>
    </row>
    <row r="68" spans="2:10" ht="15" customHeight="1" x14ac:dyDescent="0.25">
      <c r="B68" s="293">
        <v>3</v>
      </c>
      <c r="C68" s="294"/>
      <c r="D68" s="293" t="s">
        <v>1106</v>
      </c>
      <c r="E68" s="294"/>
      <c r="F68" s="295">
        <v>537.35</v>
      </c>
      <c r="G68" s="294"/>
      <c r="H68" s="181" t="s">
        <v>275</v>
      </c>
      <c r="I68" s="293" t="s">
        <v>1076</v>
      </c>
      <c r="J68" s="294"/>
    </row>
    <row r="69" spans="2:10" ht="15" customHeight="1" x14ac:dyDescent="0.25">
      <c r="B69" s="293">
        <v>4</v>
      </c>
      <c r="C69" s="294"/>
      <c r="D69" s="293" t="s">
        <v>440</v>
      </c>
      <c r="E69" s="294"/>
      <c r="F69" s="295">
        <v>914.35</v>
      </c>
      <c r="G69" s="294"/>
      <c r="H69" s="181" t="s">
        <v>259</v>
      </c>
      <c r="I69" s="293" t="s">
        <v>1084</v>
      </c>
      <c r="J69" s="294"/>
    </row>
    <row r="70" spans="2:10" ht="15" customHeight="1" x14ac:dyDescent="0.25">
      <c r="B70" s="293">
        <v>5</v>
      </c>
      <c r="C70" s="294"/>
      <c r="D70" s="293" t="s">
        <v>1107</v>
      </c>
      <c r="E70" s="294"/>
      <c r="F70" s="295">
        <v>880.87</v>
      </c>
      <c r="G70" s="294"/>
      <c r="H70" s="181" t="s">
        <v>253</v>
      </c>
      <c r="I70" s="293" t="s">
        <v>1085</v>
      </c>
      <c r="J70" s="294"/>
    </row>
    <row r="71" spans="2:10" ht="15" customHeight="1" x14ac:dyDescent="0.25">
      <c r="B71" s="293">
        <v>6</v>
      </c>
      <c r="C71" s="294"/>
      <c r="D71" s="293" t="s">
        <v>440</v>
      </c>
      <c r="E71" s="294"/>
      <c r="F71" s="295">
        <v>907.94</v>
      </c>
      <c r="G71" s="294"/>
      <c r="H71" s="181" t="s">
        <v>570</v>
      </c>
      <c r="I71" s="293" t="s">
        <v>1078</v>
      </c>
      <c r="J71" s="294"/>
    </row>
    <row r="72" spans="2:10" ht="15" customHeight="1" x14ac:dyDescent="0.25">
      <c r="B72" s="293">
        <v>7</v>
      </c>
      <c r="C72" s="294"/>
      <c r="D72" s="293" t="s">
        <v>1108</v>
      </c>
      <c r="E72" s="294"/>
      <c r="F72" s="295">
        <v>345.6</v>
      </c>
      <c r="G72" s="294"/>
      <c r="H72" s="181" t="s">
        <v>286</v>
      </c>
      <c r="I72" s="293" t="s">
        <v>1065</v>
      </c>
      <c r="J72" s="294"/>
    </row>
    <row r="73" spans="2:10" ht="15" customHeight="1" x14ac:dyDescent="0.25">
      <c r="B73" s="293">
        <v>8</v>
      </c>
      <c r="C73" s="294"/>
      <c r="D73" s="293" t="s">
        <v>1109</v>
      </c>
      <c r="E73" s="294"/>
      <c r="F73" s="295">
        <v>900</v>
      </c>
      <c r="G73" s="294"/>
      <c r="H73" s="181" t="s">
        <v>468</v>
      </c>
      <c r="I73" s="293" t="s">
        <v>1085</v>
      </c>
      <c r="J73" s="294"/>
    </row>
    <row r="74" spans="2:10" ht="15" customHeight="1" x14ac:dyDescent="0.25">
      <c r="B74" s="293">
        <v>9</v>
      </c>
      <c r="C74" s="294"/>
      <c r="D74" s="293" t="s">
        <v>1110</v>
      </c>
      <c r="E74" s="294"/>
      <c r="F74" s="295">
        <v>106.8</v>
      </c>
      <c r="G74" s="294"/>
      <c r="H74" s="181" t="s">
        <v>356</v>
      </c>
      <c r="I74" s="293" t="s">
        <v>1083</v>
      </c>
      <c r="J74" s="294"/>
    </row>
    <row r="75" spans="2:10" ht="15" customHeight="1" x14ac:dyDescent="0.25">
      <c r="B75" s="293">
        <v>10</v>
      </c>
      <c r="C75" s="294"/>
      <c r="D75" s="293" t="s">
        <v>1110</v>
      </c>
      <c r="E75" s="294"/>
      <c r="F75" s="295">
        <v>106.8</v>
      </c>
      <c r="G75" s="294"/>
      <c r="H75" s="181" t="s">
        <v>354</v>
      </c>
      <c r="I75" s="293" t="s">
        <v>1073</v>
      </c>
      <c r="J75" s="294"/>
    </row>
    <row r="76" spans="2:10" ht="15" customHeight="1" x14ac:dyDescent="0.25">
      <c r="B76" s="293">
        <v>11</v>
      </c>
      <c r="C76" s="294"/>
      <c r="D76" s="293" t="s">
        <v>1111</v>
      </c>
      <c r="E76" s="294"/>
      <c r="F76" s="295">
        <v>286.54000000000002</v>
      </c>
      <c r="G76" s="294"/>
      <c r="H76" s="181" t="s">
        <v>366</v>
      </c>
      <c r="I76" s="293" t="s">
        <v>1065</v>
      </c>
      <c r="J76" s="294"/>
    </row>
    <row r="77" spans="2:10" ht="15" customHeight="1" x14ac:dyDescent="0.25">
      <c r="B77" s="293">
        <v>12</v>
      </c>
      <c r="C77" s="294"/>
      <c r="D77" s="293" t="s">
        <v>1112</v>
      </c>
      <c r="E77" s="294"/>
      <c r="F77" s="295">
        <v>334.08</v>
      </c>
      <c r="G77" s="294"/>
      <c r="H77" s="181" t="s">
        <v>354</v>
      </c>
      <c r="I77" s="293" t="s">
        <v>1065</v>
      </c>
      <c r="J77" s="294"/>
    </row>
    <row r="78" spans="2:10" ht="15" customHeight="1" x14ac:dyDescent="0.25">
      <c r="B78" s="293">
        <v>13</v>
      </c>
      <c r="C78" s="294"/>
      <c r="D78" s="293" t="s">
        <v>1113</v>
      </c>
      <c r="E78" s="294"/>
      <c r="F78" s="295">
        <v>508.02</v>
      </c>
      <c r="G78" s="294"/>
      <c r="H78" s="181" t="s">
        <v>381</v>
      </c>
      <c r="I78" s="293" t="s">
        <v>1065</v>
      </c>
      <c r="J78" s="294"/>
    </row>
    <row r="79" spans="2:10" ht="15" customHeight="1" x14ac:dyDescent="0.25">
      <c r="B79" s="293">
        <v>14</v>
      </c>
      <c r="C79" s="294"/>
      <c r="D79" s="293" t="s">
        <v>1114</v>
      </c>
      <c r="E79" s="294"/>
      <c r="F79" s="295">
        <v>908.05</v>
      </c>
      <c r="G79" s="294"/>
      <c r="H79" s="181" t="s">
        <v>351</v>
      </c>
      <c r="I79" s="293" t="s">
        <v>1071</v>
      </c>
      <c r="J79" s="294"/>
    </row>
    <row r="80" spans="2:10" ht="15" customHeight="1" x14ac:dyDescent="0.25">
      <c r="B80" s="293">
        <v>15</v>
      </c>
      <c r="C80" s="294"/>
      <c r="D80" s="293" t="s">
        <v>1110</v>
      </c>
      <c r="E80" s="294"/>
      <c r="F80" s="295">
        <v>106.8</v>
      </c>
      <c r="G80" s="294"/>
      <c r="H80" s="181" t="s">
        <v>356</v>
      </c>
      <c r="I80" s="293" t="s">
        <v>1089</v>
      </c>
      <c r="J80" s="294"/>
    </row>
    <row r="81" spans="2:10" ht="15" customHeight="1" x14ac:dyDescent="0.25">
      <c r="B81" s="293">
        <v>16</v>
      </c>
      <c r="C81" s="294"/>
      <c r="D81" s="293" t="s">
        <v>1115</v>
      </c>
      <c r="E81" s="294"/>
      <c r="F81" s="295">
        <v>127.28</v>
      </c>
      <c r="G81" s="294"/>
      <c r="H81" s="181" t="s">
        <v>485</v>
      </c>
      <c r="I81" s="293" t="s">
        <v>1085</v>
      </c>
      <c r="J81" s="294"/>
    </row>
    <row r="82" spans="2:10" ht="15" customHeight="1" x14ac:dyDescent="0.25">
      <c r="B82" s="293">
        <v>17</v>
      </c>
      <c r="C82" s="294"/>
      <c r="D82" s="293" t="s">
        <v>1116</v>
      </c>
      <c r="E82" s="294"/>
      <c r="F82" s="295">
        <v>50</v>
      </c>
      <c r="G82" s="294"/>
      <c r="H82" s="181" t="s">
        <v>403</v>
      </c>
      <c r="I82" s="293" t="s">
        <v>1092</v>
      </c>
      <c r="J82" s="294"/>
    </row>
    <row r="83" spans="2:10" ht="15" customHeight="1" x14ac:dyDescent="0.25">
      <c r="B83" s="293">
        <v>18</v>
      </c>
      <c r="C83" s="294"/>
      <c r="D83" s="293" t="s">
        <v>1117</v>
      </c>
      <c r="E83" s="294"/>
      <c r="F83" s="295">
        <v>491.1</v>
      </c>
      <c r="G83" s="294"/>
      <c r="H83" s="181" t="s">
        <v>409</v>
      </c>
      <c r="I83" s="293" t="s">
        <v>1073</v>
      </c>
      <c r="J83" s="294"/>
    </row>
    <row r="84" spans="2:10" ht="15" customHeight="1" x14ac:dyDescent="0.25">
      <c r="B84" s="293">
        <v>19</v>
      </c>
      <c r="C84" s="294"/>
      <c r="D84" s="293" t="s">
        <v>1118</v>
      </c>
      <c r="E84" s="294"/>
      <c r="F84" s="295">
        <v>461.61</v>
      </c>
      <c r="G84" s="294"/>
      <c r="H84" s="181" t="s">
        <v>409</v>
      </c>
      <c r="I84" s="293" t="s">
        <v>1078</v>
      </c>
      <c r="J84" s="294"/>
    </row>
    <row r="85" spans="2:10" ht="15" customHeight="1" x14ac:dyDescent="0.25">
      <c r="B85" s="293">
        <v>20</v>
      </c>
      <c r="C85" s="294"/>
      <c r="D85" s="293" t="s">
        <v>1119</v>
      </c>
      <c r="E85" s="294"/>
      <c r="F85" s="295">
        <v>461.73</v>
      </c>
      <c r="G85" s="294"/>
      <c r="H85" s="181" t="s">
        <v>424</v>
      </c>
      <c r="I85" s="293" t="s">
        <v>1084</v>
      </c>
      <c r="J85" s="294"/>
    </row>
    <row r="86" spans="2:10" ht="15" customHeight="1" x14ac:dyDescent="0.25">
      <c r="B86" s="293">
        <v>21</v>
      </c>
      <c r="C86" s="294"/>
      <c r="D86" s="293" t="s">
        <v>1120</v>
      </c>
      <c r="E86" s="294"/>
      <c r="F86" s="295">
        <v>660.6</v>
      </c>
      <c r="G86" s="294"/>
      <c r="H86" s="181" t="s">
        <v>503</v>
      </c>
      <c r="I86" s="293" t="s">
        <v>1071</v>
      </c>
      <c r="J86" s="294"/>
    </row>
    <row r="87" spans="2:10" ht="15" customHeight="1" x14ac:dyDescent="0.25">
      <c r="B87" s="293">
        <v>22</v>
      </c>
      <c r="C87" s="294"/>
      <c r="D87" s="293" t="s">
        <v>1121</v>
      </c>
      <c r="E87" s="294"/>
      <c r="F87" s="295">
        <v>127.28</v>
      </c>
      <c r="G87" s="294"/>
      <c r="H87" s="181" t="s">
        <v>399</v>
      </c>
      <c r="I87" s="293" t="s">
        <v>1084</v>
      </c>
      <c r="J87" s="294"/>
    </row>
    <row r="88" spans="2:10" ht="15" customHeight="1" x14ac:dyDescent="0.25">
      <c r="B88" s="293">
        <v>23</v>
      </c>
      <c r="C88" s="294"/>
      <c r="D88" s="293" t="s">
        <v>1122</v>
      </c>
      <c r="E88" s="294"/>
      <c r="F88" s="295">
        <v>575.94000000000005</v>
      </c>
      <c r="G88" s="294"/>
      <c r="H88" s="181" t="s">
        <v>405</v>
      </c>
      <c r="I88" s="293" t="s">
        <v>1089</v>
      </c>
      <c r="J88" s="294"/>
    </row>
    <row r="89" spans="2:10" x14ac:dyDescent="0.25">
      <c r="B89" s="296"/>
      <c r="C89" s="294"/>
      <c r="D89" s="296"/>
      <c r="E89" s="294"/>
      <c r="F89" s="297">
        <v>10821.72</v>
      </c>
      <c r="G89" s="294"/>
      <c r="H89" s="180"/>
      <c r="I89" s="296"/>
      <c r="J89" s="294"/>
    </row>
    <row r="90" spans="2:10" ht="45.6" customHeight="1" x14ac:dyDescent="0.25">
      <c r="B90" s="298" t="s">
        <v>510</v>
      </c>
      <c r="C90" s="299"/>
      <c r="D90" s="299"/>
      <c r="E90" s="299"/>
      <c r="F90" s="299"/>
      <c r="G90" s="299"/>
      <c r="H90" s="299"/>
      <c r="I90" s="299"/>
      <c r="J90" s="299"/>
    </row>
    <row r="91" spans="2:10" ht="15" customHeight="1" x14ac:dyDescent="0.25">
      <c r="B91" s="296" t="s">
        <v>163</v>
      </c>
      <c r="C91" s="294"/>
      <c r="D91" s="296" t="s">
        <v>164</v>
      </c>
      <c r="E91" s="294"/>
      <c r="F91" s="296" t="s">
        <v>165</v>
      </c>
      <c r="G91" s="294"/>
      <c r="H91" s="180" t="s">
        <v>166</v>
      </c>
      <c r="I91" s="296" t="s">
        <v>167</v>
      </c>
      <c r="J91" s="294"/>
    </row>
    <row r="92" spans="2:10" ht="15" customHeight="1" x14ac:dyDescent="0.25">
      <c r="B92" s="293">
        <v>1</v>
      </c>
      <c r="C92" s="294"/>
      <c r="D92" s="293" t="s">
        <v>1123</v>
      </c>
      <c r="E92" s="294"/>
      <c r="F92" s="295">
        <v>36.65</v>
      </c>
      <c r="G92" s="294"/>
      <c r="H92" s="181" t="s">
        <v>209</v>
      </c>
      <c r="I92" s="293" t="s">
        <v>1065</v>
      </c>
      <c r="J92" s="294"/>
    </row>
    <row r="93" spans="2:10" ht="15" customHeight="1" x14ac:dyDescent="0.25">
      <c r="B93" s="293">
        <v>2</v>
      </c>
      <c r="C93" s="294"/>
      <c r="D93" s="293" t="s">
        <v>1124</v>
      </c>
      <c r="E93" s="294"/>
      <c r="F93" s="295">
        <v>19.829999999999998</v>
      </c>
      <c r="G93" s="294"/>
      <c r="H93" s="181" t="s">
        <v>209</v>
      </c>
      <c r="I93" s="293" t="s">
        <v>1065</v>
      </c>
      <c r="J93" s="294"/>
    </row>
    <row r="94" spans="2:10" ht="15" customHeight="1" x14ac:dyDescent="0.25">
      <c r="B94" s="293">
        <v>3</v>
      </c>
      <c r="C94" s="294"/>
      <c r="D94" s="293" t="s">
        <v>1125</v>
      </c>
      <c r="E94" s="294"/>
      <c r="F94" s="295">
        <v>244.83</v>
      </c>
      <c r="G94" s="294"/>
      <c r="H94" s="181" t="s">
        <v>183</v>
      </c>
      <c r="I94" s="293" t="s">
        <v>1065</v>
      </c>
      <c r="J94" s="294"/>
    </row>
    <row r="95" spans="2:10" ht="15" customHeight="1" x14ac:dyDescent="0.25">
      <c r="B95" s="293">
        <v>4</v>
      </c>
      <c r="C95" s="294"/>
      <c r="D95" s="293" t="s">
        <v>1126</v>
      </c>
      <c r="E95" s="294"/>
      <c r="F95" s="295">
        <v>98.56</v>
      </c>
      <c r="G95" s="294"/>
      <c r="H95" s="181" t="s">
        <v>183</v>
      </c>
      <c r="I95" s="293" t="s">
        <v>1065</v>
      </c>
      <c r="J95" s="294"/>
    </row>
    <row r="96" spans="2:10" ht="15" customHeight="1" x14ac:dyDescent="0.25">
      <c r="B96" s="293">
        <v>5</v>
      </c>
      <c r="C96" s="294"/>
      <c r="D96" s="293" t="s">
        <v>1124</v>
      </c>
      <c r="E96" s="294"/>
      <c r="F96" s="295">
        <v>105.63</v>
      </c>
      <c r="G96" s="294"/>
      <c r="H96" s="181" t="s">
        <v>219</v>
      </c>
      <c r="I96" s="293" t="s">
        <v>1069</v>
      </c>
      <c r="J96" s="294"/>
    </row>
    <row r="97" spans="2:10" ht="15" customHeight="1" x14ac:dyDescent="0.25">
      <c r="B97" s="293">
        <v>6</v>
      </c>
      <c r="C97" s="294"/>
      <c r="D97" s="293" t="s">
        <v>1127</v>
      </c>
      <c r="E97" s="294"/>
      <c r="F97" s="295">
        <v>4.91</v>
      </c>
      <c r="G97" s="294"/>
      <c r="H97" s="181" t="s">
        <v>624</v>
      </c>
      <c r="I97" s="293" t="s">
        <v>1074</v>
      </c>
      <c r="J97" s="294"/>
    </row>
    <row r="98" spans="2:10" ht="15" customHeight="1" x14ac:dyDescent="0.25">
      <c r="B98" s="293">
        <v>7</v>
      </c>
      <c r="C98" s="294"/>
      <c r="D98" s="293" t="s">
        <v>1128</v>
      </c>
      <c r="E98" s="294"/>
      <c r="F98" s="295">
        <v>248.58</v>
      </c>
      <c r="G98" s="294"/>
      <c r="H98" s="181" t="s">
        <v>275</v>
      </c>
      <c r="I98" s="293" t="s">
        <v>1076</v>
      </c>
      <c r="J98" s="294"/>
    </row>
    <row r="99" spans="2:10" ht="15" customHeight="1" x14ac:dyDescent="0.25">
      <c r="B99" s="293">
        <v>8</v>
      </c>
      <c r="C99" s="294"/>
      <c r="D99" s="293" t="s">
        <v>1129</v>
      </c>
      <c r="E99" s="294"/>
      <c r="F99" s="295">
        <v>186.21</v>
      </c>
      <c r="G99" s="294"/>
      <c r="H99" s="181" t="s">
        <v>286</v>
      </c>
      <c r="I99" s="293" t="s">
        <v>1065</v>
      </c>
      <c r="J99" s="294"/>
    </row>
    <row r="100" spans="2:10" ht="15" customHeight="1" x14ac:dyDescent="0.25">
      <c r="B100" s="293">
        <v>9</v>
      </c>
      <c r="C100" s="294"/>
      <c r="D100" s="293" t="s">
        <v>1130</v>
      </c>
      <c r="E100" s="294"/>
      <c r="F100" s="295">
        <v>15</v>
      </c>
      <c r="G100" s="294"/>
      <c r="H100" s="181" t="s">
        <v>328</v>
      </c>
      <c r="I100" s="293" t="s">
        <v>1081</v>
      </c>
      <c r="J100" s="294"/>
    </row>
    <row r="101" spans="2:10" ht="15" customHeight="1" x14ac:dyDescent="0.25">
      <c r="B101" s="293">
        <v>10</v>
      </c>
      <c r="C101" s="294"/>
      <c r="D101" s="293" t="s">
        <v>1131</v>
      </c>
      <c r="E101" s="294"/>
      <c r="F101" s="295">
        <v>60</v>
      </c>
      <c r="G101" s="294"/>
      <c r="H101" s="181" t="s">
        <v>356</v>
      </c>
      <c r="I101" s="293" t="s">
        <v>1084</v>
      </c>
      <c r="J101" s="294"/>
    </row>
    <row r="102" spans="2:10" ht="15" customHeight="1" x14ac:dyDescent="0.25">
      <c r="B102" s="293">
        <v>11</v>
      </c>
      <c r="C102" s="294"/>
      <c r="D102" s="293" t="s">
        <v>1132</v>
      </c>
      <c r="E102" s="294"/>
      <c r="F102" s="295">
        <v>123.95</v>
      </c>
      <c r="G102" s="294"/>
      <c r="H102" s="181" t="s">
        <v>366</v>
      </c>
      <c r="I102" s="293" t="s">
        <v>1065</v>
      </c>
      <c r="J102" s="294"/>
    </row>
    <row r="103" spans="2:10" ht="15" customHeight="1" x14ac:dyDescent="0.25">
      <c r="B103" s="293">
        <v>12</v>
      </c>
      <c r="C103" s="294"/>
      <c r="D103" s="293" t="s">
        <v>1133</v>
      </c>
      <c r="E103" s="294"/>
      <c r="F103" s="295">
        <v>15</v>
      </c>
      <c r="G103" s="294"/>
      <c r="H103" s="181" t="s">
        <v>388</v>
      </c>
      <c r="I103" s="293" t="s">
        <v>1081</v>
      </c>
      <c r="J103" s="294"/>
    </row>
    <row r="104" spans="2:10" ht="15" customHeight="1" x14ac:dyDescent="0.25">
      <c r="B104" s="293">
        <v>13</v>
      </c>
      <c r="C104" s="294"/>
      <c r="D104" s="293" t="s">
        <v>1134</v>
      </c>
      <c r="E104" s="294"/>
      <c r="F104" s="295">
        <v>10</v>
      </c>
      <c r="G104" s="294"/>
      <c r="H104" s="181" t="s">
        <v>403</v>
      </c>
      <c r="I104" s="293" t="s">
        <v>1092</v>
      </c>
      <c r="J104" s="294"/>
    </row>
    <row r="105" spans="2:10" ht="15" customHeight="1" x14ac:dyDescent="0.25">
      <c r="B105" s="293">
        <v>14</v>
      </c>
      <c r="C105" s="294"/>
      <c r="D105" s="293" t="s">
        <v>1135</v>
      </c>
      <c r="E105" s="294"/>
      <c r="F105" s="295">
        <v>77.7</v>
      </c>
      <c r="G105" s="294"/>
      <c r="H105" s="181" t="s">
        <v>192</v>
      </c>
      <c r="I105" s="293" t="s">
        <v>1076</v>
      </c>
      <c r="J105" s="294"/>
    </row>
    <row r="106" spans="2:10" ht="15" customHeight="1" x14ac:dyDescent="0.25">
      <c r="B106" s="293">
        <v>15</v>
      </c>
      <c r="C106" s="294"/>
      <c r="D106" s="293" t="s">
        <v>1136</v>
      </c>
      <c r="E106" s="294"/>
      <c r="F106" s="295">
        <v>264.39999999999998</v>
      </c>
      <c r="G106" s="294"/>
      <c r="H106" s="181" t="s">
        <v>433</v>
      </c>
      <c r="I106" s="293" t="s">
        <v>1065</v>
      </c>
      <c r="J106" s="294"/>
    </row>
    <row r="107" spans="2:10" ht="15" customHeight="1" x14ac:dyDescent="0.25">
      <c r="B107" s="293">
        <v>16</v>
      </c>
      <c r="C107" s="294"/>
      <c r="D107" s="293" t="s">
        <v>1137</v>
      </c>
      <c r="E107" s="294"/>
      <c r="F107" s="295">
        <v>584.55999999999995</v>
      </c>
      <c r="G107" s="294"/>
      <c r="H107" s="181" t="s">
        <v>424</v>
      </c>
      <c r="I107" s="293" t="s">
        <v>1084</v>
      </c>
      <c r="J107" s="294"/>
    </row>
    <row r="108" spans="2:10" ht="15" customHeight="1" x14ac:dyDescent="0.25">
      <c r="B108" s="293">
        <v>17</v>
      </c>
      <c r="C108" s="294"/>
      <c r="D108" s="293" t="s">
        <v>1138</v>
      </c>
      <c r="E108" s="294"/>
      <c r="F108" s="295">
        <v>296.98</v>
      </c>
      <c r="G108" s="294"/>
      <c r="H108" s="181" t="s">
        <v>503</v>
      </c>
      <c r="I108" s="293" t="s">
        <v>1069</v>
      </c>
      <c r="J108" s="294"/>
    </row>
    <row r="109" spans="2:10" ht="15" customHeight="1" x14ac:dyDescent="0.25">
      <c r="B109" s="293">
        <v>18</v>
      </c>
      <c r="C109" s="294"/>
      <c r="D109" s="293" t="s">
        <v>1139</v>
      </c>
      <c r="E109" s="294"/>
      <c r="F109" s="295">
        <v>256.89999999999998</v>
      </c>
      <c r="G109" s="294"/>
      <c r="H109" s="181" t="s">
        <v>655</v>
      </c>
      <c r="I109" s="293" t="s">
        <v>1065</v>
      </c>
      <c r="J109" s="294"/>
    </row>
    <row r="110" spans="2:10" ht="15" customHeight="1" x14ac:dyDescent="0.25">
      <c r="B110" s="293">
        <v>19</v>
      </c>
      <c r="C110" s="294"/>
      <c r="D110" s="293" t="s">
        <v>1140</v>
      </c>
      <c r="E110" s="294"/>
      <c r="F110" s="295">
        <v>67.650000000000006</v>
      </c>
      <c r="G110" s="294"/>
      <c r="H110" s="181" t="s">
        <v>405</v>
      </c>
      <c r="I110" s="293" t="s">
        <v>1089</v>
      </c>
      <c r="J110" s="294"/>
    </row>
    <row r="111" spans="2:10" ht="15" customHeight="1" x14ac:dyDescent="0.25">
      <c r="B111" s="293">
        <v>20</v>
      </c>
      <c r="C111" s="294"/>
      <c r="D111" s="293" t="s">
        <v>1141</v>
      </c>
      <c r="E111" s="294"/>
      <c r="F111" s="295">
        <v>60</v>
      </c>
      <c r="G111" s="294"/>
      <c r="H111" s="181" t="s">
        <v>405</v>
      </c>
      <c r="I111" s="293" t="s">
        <v>1078</v>
      </c>
      <c r="J111" s="294"/>
    </row>
    <row r="112" spans="2:10" x14ac:dyDescent="0.25">
      <c r="B112" s="296"/>
      <c r="C112" s="294"/>
      <c r="D112" s="296"/>
      <c r="E112" s="294"/>
      <c r="F112" s="297">
        <v>2777.34</v>
      </c>
      <c r="G112" s="294"/>
      <c r="H112" s="180"/>
      <c r="I112" s="296"/>
      <c r="J112" s="294"/>
    </row>
    <row r="113" spans="2:10" ht="45.6" customHeight="1" x14ac:dyDescent="0.25">
      <c r="B113" s="298" t="s">
        <v>537</v>
      </c>
      <c r="C113" s="299"/>
      <c r="D113" s="299"/>
      <c r="E113" s="299"/>
      <c r="F113" s="299"/>
      <c r="G113" s="299"/>
      <c r="H113" s="299"/>
      <c r="I113" s="299"/>
      <c r="J113" s="299"/>
    </row>
    <row r="114" spans="2:10" ht="15" customHeight="1" x14ac:dyDescent="0.25">
      <c r="B114" s="296" t="s">
        <v>163</v>
      </c>
      <c r="C114" s="294"/>
      <c r="D114" s="296" t="s">
        <v>164</v>
      </c>
      <c r="E114" s="294"/>
      <c r="F114" s="296" t="s">
        <v>165</v>
      </c>
      <c r="G114" s="294"/>
      <c r="H114" s="180" t="s">
        <v>166</v>
      </c>
      <c r="I114" s="296" t="s">
        <v>167</v>
      </c>
      <c r="J114" s="294"/>
    </row>
    <row r="115" spans="2:10" ht="15" customHeight="1" x14ac:dyDescent="0.25">
      <c r="B115" s="293">
        <v>1</v>
      </c>
      <c r="C115" s="294"/>
      <c r="D115" s="293" t="s">
        <v>538</v>
      </c>
      <c r="E115" s="294"/>
      <c r="F115" s="295">
        <v>880</v>
      </c>
      <c r="G115" s="294"/>
      <c r="H115" s="181" t="s">
        <v>249</v>
      </c>
      <c r="I115" s="293" t="s">
        <v>539</v>
      </c>
      <c r="J115" s="294"/>
    </row>
    <row r="116" spans="2:10" ht="15" customHeight="1" x14ac:dyDescent="0.25">
      <c r="B116" s="293">
        <v>2</v>
      </c>
      <c r="C116" s="294"/>
      <c r="D116" s="293" t="s">
        <v>538</v>
      </c>
      <c r="E116" s="294"/>
      <c r="F116" s="295">
        <v>960</v>
      </c>
      <c r="G116" s="294"/>
      <c r="H116" s="181" t="s">
        <v>309</v>
      </c>
      <c r="I116" s="293" t="s">
        <v>539</v>
      </c>
      <c r="J116" s="294"/>
    </row>
    <row r="117" spans="2:10" ht="15" customHeight="1" x14ac:dyDescent="0.25">
      <c r="B117" s="293">
        <v>3</v>
      </c>
      <c r="C117" s="294"/>
      <c r="D117" s="293" t="s">
        <v>538</v>
      </c>
      <c r="E117" s="294"/>
      <c r="F117" s="295">
        <v>960</v>
      </c>
      <c r="G117" s="294"/>
      <c r="H117" s="181" t="s">
        <v>354</v>
      </c>
      <c r="I117" s="293" t="s">
        <v>539</v>
      </c>
      <c r="J117" s="294"/>
    </row>
    <row r="118" spans="2:10" ht="15" customHeight="1" x14ac:dyDescent="0.25">
      <c r="B118" s="293">
        <v>4</v>
      </c>
      <c r="C118" s="294"/>
      <c r="D118" s="293" t="s">
        <v>921</v>
      </c>
      <c r="E118" s="294"/>
      <c r="F118" s="295">
        <v>960</v>
      </c>
      <c r="G118" s="294"/>
      <c r="H118" s="181" t="s">
        <v>1142</v>
      </c>
      <c r="I118" s="293" t="s">
        <v>539</v>
      </c>
      <c r="J118" s="294"/>
    </row>
    <row r="119" spans="2:10" ht="15" customHeight="1" x14ac:dyDescent="0.25">
      <c r="B119" s="293">
        <v>5</v>
      </c>
      <c r="C119" s="294"/>
      <c r="D119" s="293" t="s">
        <v>921</v>
      </c>
      <c r="E119" s="294"/>
      <c r="F119" s="295">
        <v>960</v>
      </c>
      <c r="G119" s="294"/>
      <c r="H119" s="181" t="s">
        <v>546</v>
      </c>
      <c r="I119" s="293" t="s">
        <v>539</v>
      </c>
      <c r="J119" s="294"/>
    </row>
    <row r="120" spans="2:10" ht="15" customHeight="1" x14ac:dyDescent="0.25">
      <c r="B120" s="293">
        <v>6</v>
      </c>
      <c r="C120" s="294"/>
      <c r="D120" s="293" t="s">
        <v>921</v>
      </c>
      <c r="E120" s="294"/>
      <c r="F120" s="295">
        <v>960</v>
      </c>
      <c r="G120" s="294"/>
      <c r="H120" s="181" t="s">
        <v>655</v>
      </c>
      <c r="I120" s="293" t="s">
        <v>539</v>
      </c>
      <c r="J120" s="294"/>
    </row>
    <row r="121" spans="2:10" x14ac:dyDescent="0.25">
      <c r="B121" s="296"/>
      <c r="C121" s="294"/>
      <c r="D121" s="296"/>
      <c r="E121" s="294"/>
      <c r="F121" s="297">
        <v>5680</v>
      </c>
      <c r="G121" s="294"/>
      <c r="H121" s="180"/>
      <c r="I121" s="296"/>
      <c r="J121" s="294"/>
    </row>
    <row r="122" spans="2:10" ht="45.6" customHeight="1" x14ac:dyDescent="0.25">
      <c r="B122" s="298" t="s">
        <v>558</v>
      </c>
      <c r="C122" s="299"/>
      <c r="D122" s="299"/>
      <c r="E122" s="299"/>
      <c r="F122" s="299"/>
      <c r="G122" s="299"/>
      <c r="H122" s="299"/>
      <c r="I122" s="299"/>
      <c r="J122" s="299"/>
    </row>
    <row r="123" spans="2:10" ht="15" customHeight="1" x14ac:dyDescent="0.25">
      <c r="B123" s="296" t="s">
        <v>163</v>
      </c>
      <c r="C123" s="294"/>
      <c r="D123" s="296" t="s">
        <v>164</v>
      </c>
      <c r="E123" s="294"/>
      <c r="F123" s="296" t="s">
        <v>165</v>
      </c>
      <c r="G123" s="294"/>
      <c r="H123" s="180" t="s">
        <v>166</v>
      </c>
      <c r="I123" s="296" t="s">
        <v>167</v>
      </c>
      <c r="J123" s="294"/>
    </row>
    <row r="124" spans="2:10" ht="15" customHeight="1" x14ac:dyDescent="0.25">
      <c r="B124" s="293">
        <v>1</v>
      </c>
      <c r="C124" s="294"/>
      <c r="D124" s="293" t="s">
        <v>1143</v>
      </c>
      <c r="E124" s="294"/>
      <c r="F124" s="295">
        <v>44.66</v>
      </c>
      <c r="G124" s="294"/>
      <c r="H124" s="181" t="s">
        <v>286</v>
      </c>
      <c r="I124" s="293" t="s">
        <v>565</v>
      </c>
      <c r="J124" s="294"/>
    </row>
    <row r="125" spans="2:10" ht="15" customHeight="1" x14ac:dyDescent="0.25">
      <c r="B125" s="293">
        <v>2</v>
      </c>
      <c r="C125" s="294"/>
      <c r="D125" s="293" t="s">
        <v>1144</v>
      </c>
      <c r="E125" s="294"/>
      <c r="F125" s="295">
        <v>60.5</v>
      </c>
      <c r="G125" s="294"/>
      <c r="H125" s="181" t="s">
        <v>468</v>
      </c>
      <c r="I125" s="293" t="s">
        <v>1083</v>
      </c>
      <c r="J125" s="294"/>
    </row>
    <row r="126" spans="2:10" ht="15" customHeight="1" x14ac:dyDescent="0.25">
      <c r="B126" s="293">
        <v>3</v>
      </c>
      <c r="C126" s="294"/>
      <c r="D126" s="293" t="s">
        <v>934</v>
      </c>
      <c r="E126" s="294"/>
      <c r="F126" s="295">
        <v>60</v>
      </c>
      <c r="G126" s="294"/>
      <c r="H126" s="181" t="s">
        <v>399</v>
      </c>
      <c r="I126" s="293" t="s">
        <v>1103</v>
      </c>
      <c r="J126" s="294"/>
    </row>
    <row r="127" spans="2:10" ht="15" customHeight="1" x14ac:dyDescent="0.25">
      <c r="B127" s="293">
        <v>4</v>
      </c>
      <c r="C127" s="294"/>
      <c r="D127" s="293" t="s">
        <v>934</v>
      </c>
      <c r="E127" s="294"/>
      <c r="F127" s="295">
        <v>60</v>
      </c>
      <c r="G127" s="294"/>
      <c r="H127" s="181" t="s">
        <v>399</v>
      </c>
      <c r="I127" s="293" t="s">
        <v>1083</v>
      </c>
      <c r="J127" s="294"/>
    </row>
    <row r="128" spans="2:10" ht="15" customHeight="1" x14ac:dyDescent="0.25">
      <c r="B128" s="293">
        <v>5</v>
      </c>
      <c r="C128" s="294"/>
      <c r="D128" s="293" t="s">
        <v>1143</v>
      </c>
      <c r="E128" s="294"/>
      <c r="F128" s="295">
        <v>44.66</v>
      </c>
      <c r="G128" s="294"/>
      <c r="H128" s="181" t="s">
        <v>594</v>
      </c>
      <c r="I128" s="293" t="s">
        <v>565</v>
      </c>
      <c r="J128" s="294"/>
    </row>
    <row r="129" spans="2:10" x14ac:dyDescent="0.25">
      <c r="B129" s="296"/>
      <c r="C129" s="294"/>
      <c r="D129" s="296"/>
      <c r="E129" s="294"/>
      <c r="F129" s="297">
        <v>269.82</v>
      </c>
      <c r="G129" s="294"/>
      <c r="H129" s="180"/>
      <c r="I129" s="296"/>
      <c r="J129" s="294"/>
    </row>
    <row r="130" spans="2:10" ht="409.6" hidden="1" customHeight="1" x14ac:dyDescent="0.25"/>
    <row r="131" spans="2:10" ht="12.6" customHeight="1" x14ac:dyDescent="0.25"/>
    <row r="132" spans="2:10" ht="108.4" customHeight="1" x14ac:dyDescent="0.25"/>
  </sheetData>
  <mergeCells count="444">
    <mergeCell ref="C2:E2"/>
    <mergeCell ref="C4:E4"/>
    <mergeCell ref="C6:E6"/>
    <mergeCell ref="D10:E10"/>
    <mergeCell ref="D11:E11"/>
    <mergeCell ref="D12:E12"/>
    <mergeCell ref="F17:G17"/>
    <mergeCell ref="I17:J17"/>
    <mergeCell ref="B18:J18"/>
    <mergeCell ref="B19:C19"/>
    <mergeCell ref="D19:E19"/>
    <mergeCell ref="F19:G19"/>
    <mergeCell ref="I19:J19"/>
    <mergeCell ref="D13:E13"/>
    <mergeCell ref="D14:E14"/>
    <mergeCell ref="D15:E15"/>
    <mergeCell ref="D16:E16"/>
    <mergeCell ref="B17:C17"/>
    <mergeCell ref="D17:E17"/>
    <mergeCell ref="B22:C22"/>
    <mergeCell ref="D22:E22"/>
    <mergeCell ref="F22:G22"/>
    <mergeCell ref="I22:J22"/>
    <mergeCell ref="B23:C23"/>
    <mergeCell ref="D23:E23"/>
    <mergeCell ref="F23:G23"/>
    <mergeCell ref="I23:J23"/>
    <mergeCell ref="B20:C20"/>
    <mergeCell ref="D20:E20"/>
    <mergeCell ref="F20:G20"/>
    <mergeCell ref="I20:J20"/>
    <mergeCell ref="B21:C21"/>
    <mergeCell ref="D21:E21"/>
    <mergeCell ref="F21:G21"/>
    <mergeCell ref="I21:J21"/>
    <mergeCell ref="B26:C26"/>
    <mergeCell ref="D26:E26"/>
    <mergeCell ref="F26:G26"/>
    <mergeCell ref="I26:J26"/>
    <mergeCell ref="B27:C27"/>
    <mergeCell ref="D27:E27"/>
    <mergeCell ref="F27:G27"/>
    <mergeCell ref="I27:J27"/>
    <mergeCell ref="B24:C24"/>
    <mergeCell ref="D24:E24"/>
    <mergeCell ref="F24:G24"/>
    <mergeCell ref="I24:J24"/>
    <mergeCell ref="B25:C25"/>
    <mergeCell ref="D25:E25"/>
    <mergeCell ref="F25:G25"/>
    <mergeCell ref="I25:J25"/>
    <mergeCell ref="B28:C28"/>
    <mergeCell ref="D28:E28"/>
    <mergeCell ref="F28:G28"/>
    <mergeCell ref="I28:J28"/>
    <mergeCell ref="B29:J29"/>
    <mergeCell ref="B30:C30"/>
    <mergeCell ref="D30:E30"/>
    <mergeCell ref="F30:G30"/>
    <mergeCell ref="I30:J30"/>
    <mergeCell ref="B33:C33"/>
    <mergeCell ref="D33:E33"/>
    <mergeCell ref="F33:G33"/>
    <mergeCell ref="I33:J33"/>
    <mergeCell ref="B34:C34"/>
    <mergeCell ref="D34:E34"/>
    <mergeCell ref="F34:G34"/>
    <mergeCell ref="I34:J34"/>
    <mergeCell ref="B31:C31"/>
    <mergeCell ref="D31:E31"/>
    <mergeCell ref="F31:G31"/>
    <mergeCell ref="I31:J31"/>
    <mergeCell ref="B32:C32"/>
    <mergeCell ref="D32:E32"/>
    <mergeCell ref="F32:G32"/>
    <mergeCell ref="I32:J32"/>
    <mergeCell ref="B37:C37"/>
    <mergeCell ref="D37:E37"/>
    <mergeCell ref="F37:G37"/>
    <mergeCell ref="I37:J37"/>
    <mergeCell ref="B38:C38"/>
    <mergeCell ref="D38:E38"/>
    <mergeCell ref="F38:G38"/>
    <mergeCell ref="I38:J38"/>
    <mergeCell ref="B35:C35"/>
    <mergeCell ref="D35:E35"/>
    <mergeCell ref="F35:G35"/>
    <mergeCell ref="I35:J35"/>
    <mergeCell ref="B36:C36"/>
    <mergeCell ref="D36:E36"/>
    <mergeCell ref="F36:G36"/>
    <mergeCell ref="I36:J36"/>
    <mergeCell ref="B41:C41"/>
    <mergeCell ref="D41:E41"/>
    <mergeCell ref="F41:G41"/>
    <mergeCell ref="I41:J41"/>
    <mergeCell ref="B42:C42"/>
    <mergeCell ref="D42:E42"/>
    <mergeCell ref="F42:G42"/>
    <mergeCell ref="I42:J42"/>
    <mergeCell ref="B39:C39"/>
    <mergeCell ref="D39:E39"/>
    <mergeCell ref="F39:G39"/>
    <mergeCell ref="I39:J39"/>
    <mergeCell ref="B40:C40"/>
    <mergeCell ref="D40:E40"/>
    <mergeCell ref="F40:G40"/>
    <mergeCell ref="I40:J40"/>
    <mergeCell ref="B45:C45"/>
    <mergeCell ref="D45:E45"/>
    <mergeCell ref="F45:G45"/>
    <mergeCell ref="I45:J45"/>
    <mergeCell ref="B46:C46"/>
    <mergeCell ref="D46:E46"/>
    <mergeCell ref="F46:G46"/>
    <mergeCell ref="I46:J46"/>
    <mergeCell ref="B43:C43"/>
    <mergeCell ref="D43:E43"/>
    <mergeCell ref="F43:G43"/>
    <mergeCell ref="I43:J43"/>
    <mergeCell ref="B44:C44"/>
    <mergeCell ref="D44:E44"/>
    <mergeCell ref="F44:G44"/>
    <mergeCell ref="I44:J44"/>
    <mergeCell ref="B49:C49"/>
    <mergeCell ref="D49:E49"/>
    <mergeCell ref="F49:G49"/>
    <mergeCell ref="I49:J49"/>
    <mergeCell ref="B50:C50"/>
    <mergeCell ref="D50:E50"/>
    <mergeCell ref="F50:G50"/>
    <mergeCell ref="I50:J50"/>
    <mergeCell ref="B47:C47"/>
    <mergeCell ref="D47:E47"/>
    <mergeCell ref="F47:G47"/>
    <mergeCell ref="I47:J47"/>
    <mergeCell ref="B48:C48"/>
    <mergeCell ref="D48:E48"/>
    <mergeCell ref="F48:G48"/>
    <mergeCell ref="I48:J48"/>
    <mergeCell ref="B53:C53"/>
    <mergeCell ref="D53:E53"/>
    <mergeCell ref="F53:G53"/>
    <mergeCell ref="I53:J53"/>
    <mergeCell ref="B54:C54"/>
    <mergeCell ref="D54:E54"/>
    <mergeCell ref="F54:G54"/>
    <mergeCell ref="I54:J54"/>
    <mergeCell ref="B51:C51"/>
    <mergeCell ref="D51:E51"/>
    <mergeCell ref="F51:G51"/>
    <mergeCell ref="I51:J51"/>
    <mergeCell ref="B52:C52"/>
    <mergeCell ref="D52:E52"/>
    <mergeCell ref="F52:G52"/>
    <mergeCell ref="I52:J52"/>
    <mergeCell ref="B57:C57"/>
    <mergeCell ref="D57:E57"/>
    <mergeCell ref="F57:G57"/>
    <mergeCell ref="I57:J57"/>
    <mergeCell ref="B58:C58"/>
    <mergeCell ref="D58:E58"/>
    <mergeCell ref="F58:G58"/>
    <mergeCell ref="I58:J58"/>
    <mergeCell ref="B55:C55"/>
    <mergeCell ref="D55:E55"/>
    <mergeCell ref="F55:G55"/>
    <mergeCell ref="I55:J55"/>
    <mergeCell ref="B56:C56"/>
    <mergeCell ref="D56:E56"/>
    <mergeCell ref="F56:G56"/>
    <mergeCell ref="I56:J56"/>
    <mergeCell ref="B61:C61"/>
    <mergeCell ref="D61:E61"/>
    <mergeCell ref="F61:G61"/>
    <mergeCell ref="I61:J61"/>
    <mergeCell ref="B62:C62"/>
    <mergeCell ref="D62:E62"/>
    <mergeCell ref="F62:G62"/>
    <mergeCell ref="I62:J62"/>
    <mergeCell ref="B59:C59"/>
    <mergeCell ref="D59:E59"/>
    <mergeCell ref="F59:G59"/>
    <mergeCell ref="I59:J59"/>
    <mergeCell ref="B60:C60"/>
    <mergeCell ref="D60:E60"/>
    <mergeCell ref="F60:G60"/>
    <mergeCell ref="I60:J60"/>
    <mergeCell ref="B63:C63"/>
    <mergeCell ref="D63:E63"/>
    <mergeCell ref="F63:G63"/>
    <mergeCell ref="I63:J63"/>
    <mergeCell ref="B64:J64"/>
    <mergeCell ref="B65:C65"/>
    <mergeCell ref="D65:E65"/>
    <mergeCell ref="F65:G65"/>
    <mergeCell ref="I65:J65"/>
    <mergeCell ref="B68:C68"/>
    <mergeCell ref="D68:E68"/>
    <mergeCell ref="F68:G68"/>
    <mergeCell ref="I68:J68"/>
    <mergeCell ref="B69:C69"/>
    <mergeCell ref="D69:E69"/>
    <mergeCell ref="F69:G69"/>
    <mergeCell ref="I69:J69"/>
    <mergeCell ref="B66:C66"/>
    <mergeCell ref="D66:E66"/>
    <mergeCell ref="F66:G66"/>
    <mergeCell ref="I66:J66"/>
    <mergeCell ref="B67:C67"/>
    <mergeCell ref="D67:E67"/>
    <mergeCell ref="F67:G67"/>
    <mergeCell ref="I67:J67"/>
    <mergeCell ref="B72:C72"/>
    <mergeCell ref="D72:E72"/>
    <mergeCell ref="F72:G72"/>
    <mergeCell ref="I72:J72"/>
    <mergeCell ref="B73:C73"/>
    <mergeCell ref="D73:E73"/>
    <mergeCell ref="F73:G73"/>
    <mergeCell ref="I73:J73"/>
    <mergeCell ref="B70:C70"/>
    <mergeCell ref="D70:E70"/>
    <mergeCell ref="F70:G70"/>
    <mergeCell ref="I70:J70"/>
    <mergeCell ref="B71:C71"/>
    <mergeCell ref="D71:E71"/>
    <mergeCell ref="F71:G71"/>
    <mergeCell ref="I71:J71"/>
    <mergeCell ref="B76:C76"/>
    <mergeCell ref="D76:E76"/>
    <mergeCell ref="F76:G76"/>
    <mergeCell ref="I76:J76"/>
    <mergeCell ref="B77:C77"/>
    <mergeCell ref="D77:E77"/>
    <mergeCell ref="F77:G77"/>
    <mergeCell ref="I77:J77"/>
    <mergeCell ref="B74:C74"/>
    <mergeCell ref="D74:E74"/>
    <mergeCell ref="F74:G74"/>
    <mergeCell ref="I74:J74"/>
    <mergeCell ref="B75:C75"/>
    <mergeCell ref="D75:E75"/>
    <mergeCell ref="F75:G75"/>
    <mergeCell ref="I75:J75"/>
    <mergeCell ref="B80:C80"/>
    <mergeCell ref="D80:E80"/>
    <mergeCell ref="F80:G80"/>
    <mergeCell ref="I80:J80"/>
    <mergeCell ref="B81:C81"/>
    <mergeCell ref="D81:E81"/>
    <mergeCell ref="F81:G81"/>
    <mergeCell ref="I81:J81"/>
    <mergeCell ref="B78:C78"/>
    <mergeCell ref="D78:E78"/>
    <mergeCell ref="F78:G78"/>
    <mergeCell ref="I78:J78"/>
    <mergeCell ref="B79:C79"/>
    <mergeCell ref="D79:E79"/>
    <mergeCell ref="F79:G79"/>
    <mergeCell ref="I79:J79"/>
    <mergeCell ref="B84:C84"/>
    <mergeCell ref="D84:E84"/>
    <mergeCell ref="F84:G84"/>
    <mergeCell ref="I84:J84"/>
    <mergeCell ref="B85:C85"/>
    <mergeCell ref="D85:E85"/>
    <mergeCell ref="F85:G85"/>
    <mergeCell ref="I85:J85"/>
    <mergeCell ref="B82:C82"/>
    <mergeCell ref="D82:E82"/>
    <mergeCell ref="F82:G82"/>
    <mergeCell ref="I82:J82"/>
    <mergeCell ref="B83:C83"/>
    <mergeCell ref="D83:E83"/>
    <mergeCell ref="F83:G83"/>
    <mergeCell ref="I83:J83"/>
    <mergeCell ref="B88:C88"/>
    <mergeCell ref="D88:E88"/>
    <mergeCell ref="F88:G88"/>
    <mergeCell ref="I88:J88"/>
    <mergeCell ref="B89:C89"/>
    <mergeCell ref="D89:E89"/>
    <mergeCell ref="F89:G89"/>
    <mergeCell ref="I89:J89"/>
    <mergeCell ref="B86:C86"/>
    <mergeCell ref="D86:E86"/>
    <mergeCell ref="F86:G86"/>
    <mergeCell ref="I86:J86"/>
    <mergeCell ref="B87:C87"/>
    <mergeCell ref="D87:E87"/>
    <mergeCell ref="F87:G87"/>
    <mergeCell ref="I87:J87"/>
    <mergeCell ref="B90:J90"/>
    <mergeCell ref="B91:C91"/>
    <mergeCell ref="D91:E91"/>
    <mergeCell ref="F91:G91"/>
    <mergeCell ref="I91:J91"/>
    <mergeCell ref="B92:C92"/>
    <mergeCell ref="D92:E92"/>
    <mergeCell ref="F92:G92"/>
    <mergeCell ref="I92:J92"/>
    <mergeCell ref="B95:C95"/>
    <mergeCell ref="D95:E95"/>
    <mergeCell ref="F95:G95"/>
    <mergeCell ref="I95:J95"/>
    <mergeCell ref="B96:C96"/>
    <mergeCell ref="D96:E96"/>
    <mergeCell ref="F96:G96"/>
    <mergeCell ref="I96:J96"/>
    <mergeCell ref="B93:C93"/>
    <mergeCell ref="D93:E93"/>
    <mergeCell ref="F93:G93"/>
    <mergeCell ref="I93:J93"/>
    <mergeCell ref="B94:C94"/>
    <mergeCell ref="D94:E94"/>
    <mergeCell ref="F94:G94"/>
    <mergeCell ref="I94:J94"/>
    <mergeCell ref="B99:C99"/>
    <mergeCell ref="D99:E99"/>
    <mergeCell ref="F99:G99"/>
    <mergeCell ref="I99:J99"/>
    <mergeCell ref="B100:C100"/>
    <mergeCell ref="D100:E100"/>
    <mergeCell ref="F100:G100"/>
    <mergeCell ref="I100:J100"/>
    <mergeCell ref="B97:C97"/>
    <mergeCell ref="D97:E97"/>
    <mergeCell ref="F97:G97"/>
    <mergeCell ref="I97:J97"/>
    <mergeCell ref="B98:C98"/>
    <mergeCell ref="D98:E98"/>
    <mergeCell ref="F98:G98"/>
    <mergeCell ref="I98:J98"/>
    <mergeCell ref="B103:C103"/>
    <mergeCell ref="D103:E103"/>
    <mergeCell ref="F103:G103"/>
    <mergeCell ref="I103:J103"/>
    <mergeCell ref="B104:C104"/>
    <mergeCell ref="D104:E104"/>
    <mergeCell ref="F104:G104"/>
    <mergeCell ref="I104:J104"/>
    <mergeCell ref="B101:C101"/>
    <mergeCell ref="D101:E101"/>
    <mergeCell ref="F101:G101"/>
    <mergeCell ref="I101:J101"/>
    <mergeCell ref="B102:C102"/>
    <mergeCell ref="D102:E102"/>
    <mergeCell ref="F102:G102"/>
    <mergeCell ref="I102:J102"/>
    <mergeCell ref="B107:C107"/>
    <mergeCell ref="D107:E107"/>
    <mergeCell ref="F107:G107"/>
    <mergeCell ref="I107:J107"/>
    <mergeCell ref="B108:C108"/>
    <mergeCell ref="D108:E108"/>
    <mergeCell ref="F108:G108"/>
    <mergeCell ref="I108:J108"/>
    <mergeCell ref="B105:C105"/>
    <mergeCell ref="D105:E105"/>
    <mergeCell ref="F105:G105"/>
    <mergeCell ref="I105:J105"/>
    <mergeCell ref="B106:C106"/>
    <mergeCell ref="D106:E106"/>
    <mergeCell ref="F106:G106"/>
    <mergeCell ref="I106:J106"/>
    <mergeCell ref="B111:C111"/>
    <mergeCell ref="D111:E111"/>
    <mergeCell ref="F111:G111"/>
    <mergeCell ref="I111:J111"/>
    <mergeCell ref="B112:C112"/>
    <mergeCell ref="D112:E112"/>
    <mergeCell ref="F112:G112"/>
    <mergeCell ref="I112:J112"/>
    <mergeCell ref="B109:C109"/>
    <mergeCell ref="D109:E109"/>
    <mergeCell ref="F109:G109"/>
    <mergeCell ref="I109:J109"/>
    <mergeCell ref="B110:C110"/>
    <mergeCell ref="D110:E110"/>
    <mergeCell ref="F110:G110"/>
    <mergeCell ref="I110:J110"/>
    <mergeCell ref="B116:C116"/>
    <mergeCell ref="D116:E116"/>
    <mergeCell ref="F116:G116"/>
    <mergeCell ref="I116:J116"/>
    <mergeCell ref="B117:C117"/>
    <mergeCell ref="D117:E117"/>
    <mergeCell ref="F117:G117"/>
    <mergeCell ref="I117:J117"/>
    <mergeCell ref="B113:J113"/>
    <mergeCell ref="B114:C114"/>
    <mergeCell ref="D114:E114"/>
    <mergeCell ref="F114:G114"/>
    <mergeCell ref="I114:J114"/>
    <mergeCell ref="B115:C115"/>
    <mergeCell ref="D115:E115"/>
    <mergeCell ref="F115:G115"/>
    <mergeCell ref="I115:J115"/>
    <mergeCell ref="B120:C120"/>
    <mergeCell ref="D120:E120"/>
    <mergeCell ref="F120:G120"/>
    <mergeCell ref="I120:J120"/>
    <mergeCell ref="B121:C121"/>
    <mergeCell ref="D121:E121"/>
    <mergeCell ref="F121:G121"/>
    <mergeCell ref="I121:J121"/>
    <mergeCell ref="B118:C118"/>
    <mergeCell ref="D118:E118"/>
    <mergeCell ref="F118:G118"/>
    <mergeCell ref="I118:J118"/>
    <mergeCell ref="B119:C119"/>
    <mergeCell ref="D119:E119"/>
    <mergeCell ref="F119:G119"/>
    <mergeCell ref="I119:J119"/>
    <mergeCell ref="B125:C125"/>
    <mergeCell ref="D125:E125"/>
    <mergeCell ref="F125:G125"/>
    <mergeCell ref="I125:J125"/>
    <mergeCell ref="B126:C126"/>
    <mergeCell ref="D126:E126"/>
    <mergeCell ref="F126:G126"/>
    <mergeCell ref="I126:J126"/>
    <mergeCell ref="B122:J122"/>
    <mergeCell ref="B123:C123"/>
    <mergeCell ref="D123:E123"/>
    <mergeCell ref="F123:G123"/>
    <mergeCell ref="I123:J123"/>
    <mergeCell ref="B124:C124"/>
    <mergeCell ref="D124:E124"/>
    <mergeCell ref="F124:G124"/>
    <mergeCell ref="I124:J124"/>
    <mergeCell ref="B129:C129"/>
    <mergeCell ref="D129:E129"/>
    <mergeCell ref="F129:G129"/>
    <mergeCell ref="I129:J129"/>
    <mergeCell ref="B127:C127"/>
    <mergeCell ref="D127:E127"/>
    <mergeCell ref="F127:G127"/>
    <mergeCell ref="I127:J127"/>
    <mergeCell ref="B128:C128"/>
    <mergeCell ref="D128:E128"/>
    <mergeCell ref="F128:G128"/>
    <mergeCell ref="I128:J1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3"/>
  <sheetViews>
    <sheetView workbookViewId="0">
      <selection activeCell="K23" sqref="K23"/>
    </sheetView>
  </sheetViews>
  <sheetFormatPr defaultRowHeight="15" x14ac:dyDescent="0.25"/>
  <cols>
    <col min="3" max="3" width="25.140625" customWidth="1"/>
    <col min="4" max="4" width="17.140625" customWidth="1"/>
    <col min="5" max="5" width="20.85546875" customWidth="1"/>
    <col min="6" max="6" width="32" customWidth="1"/>
  </cols>
  <sheetData>
    <row r="3" spans="2:7" x14ac:dyDescent="0.25">
      <c r="B3" s="309" t="s">
        <v>677</v>
      </c>
      <c r="C3" s="310"/>
    </row>
    <row r="4" spans="2:7" x14ac:dyDescent="0.25">
      <c r="B4" s="192"/>
      <c r="C4" s="193"/>
    </row>
    <row r="5" spans="2:7" x14ac:dyDescent="0.25">
      <c r="B5" s="309" t="s">
        <v>678</v>
      </c>
      <c r="C5" s="310"/>
    </row>
    <row r="6" spans="2:7" x14ac:dyDescent="0.25">
      <c r="B6" s="192"/>
      <c r="C6" s="193"/>
    </row>
    <row r="7" spans="2:7" x14ac:dyDescent="0.25">
      <c r="B7" s="309" t="s">
        <v>1145</v>
      </c>
      <c r="C7" s="310"/>
    </row>
    <row r="8" spans="2:7" ht="115.5" customHeight="1" x14ac:dyDescent="0.25">
      <c r="B8" s="313" t="s">
        <v>162</v>
      </c>
      <c r="C8" s="313"/>
      <c r="D8" s="313"/>
      <c r="E8" s="313"/>
      <c r="F8" s="313"/>
      <c r="G8" s="153"/>
    </row>
    <row r="9" spans="2:7" ht="19.5" customHeight="1" x14ac:dyDescent="0.25">
      <c r="B9" s="201" t="s">
        <v>163</v>
      </c>
      <c r="C9" s="201" t="s">
        <v>164</v>
      </c>
      <c r="D9" s="201" t="s">
        <v>165</v>
      </c>
      <c r="E9" s="201" t="s">
        <v>166</v>
      </c>
      <c r="F9" s="201" t="s">
        <v>167</v>
      </c>
      <c r="G9" s="198"/>
    </row>
    <row r="10" spans="2:7" ht="19.5" customHeight="1" x14ac:dyDescent="0.25">
      <c r="B10" s="201">
        <v>1</v>
      </c>
      <c r="C10" s="202" t="s">
        <v>171</v>
      </c>
      <c r="D10" s="203">
        <f>7423.78+750.86+430.25+430.25</f>
        <v>9035.14</v>
      </c>
      <c r="E10" s="202" t="s">
        <v>172</v>
      </c>
      <c r="F10" s="202" t="s">
        <v>1146</v>
      </c>
      <c r="G10" s="198"/>
    </row>
    <row r="11" spans="2:7" ht="19.5" customHeight="1" x14ac:dyDescent="0.25">
      <c r="B11" s="202">
        <v>2</v>
      </c>
      <c r="C11" s="202" t="s">
        <v>168</v>
      </c>
      <c r="D11" s="203">
        <f>3573.2+298.36+203.76+203.76</f>
        <v>4279.08</v>
      </c>
      <c r="E11" s="202" t="s">
        <v>169</v>
      </c>
      <c r="F11" s="202" t="s">
        <v>1146</v>
      </c>
      <c r="G11" s="198"/>
    </row>
    <row r="12" spans="2:7" ht="19.5" customHeight="1" x14ac:dyDescent="0.25">
      <c r="B12" s="202">
        <v>3</v>
      </c>
      <c r="C12" s="202" t="s">
        <v>173</v>
      </c>
      <c r="D12" s="203">
        <f>2931.91+251.77+167.56</f>
        <v>3351.24</v>
      </c>
      <c r="E12" s="202" t="s">
        <v>174</v>
      </c>
      <c r="F12" s="202" t="s">
        <v>1146</v>
      </c>
      <c r="G12" s="198"/>
    </row>
    <row r="13" spans="2:7" ht="19.5" customHeight="1" x14ac:dyDescent="0.25">
      <c r="B13" s="202">
        <v>4</v>
      </c>
      <c r="C13" s="202" t="s">
        <v>175</v>
      </c>
      <c r="D13" s="203">
        <f t="shared" ref="D13:D15" si="0">2931.91+251.77+167.56</f>
        <v>3351.24</v>
      </c>
      <c r="E13" s="202" t="s">
        <v>176</v>
      </c>
      <c r="F13" s="202" t="s">
        <v>1146</v>
      </c>
      <c r="G13" s="198"/>
    </row>
    <row r="14" spans="2:7" ht="19.5" customHeight="1" x14ac:dyDescent="0.25">
      <c r="B14" s="202">
        <v>5</v>
      </c>
      <c r="C14" s="202" t="s">
        <v>1063</v>
      </c>
      <c r="D14" s="203">
        <f t="shared" si="0"/>
        <v>3351.24</v>
      </c>
      <c r="E14" s="202" t="s">
        <v>178</v>
      </c>
      <c r="F14" s="202" t="s">
        <v>1146</v>
      </c>
      <c r="G14" s="198"/>
    </row>
    <row r="15" spans="2:7" ht="19.5" customHeight="1" x14ac:dyDescent="0.25">
      <c r="B15" s="202">
        <v>6</v>
      </c>
      <c r="C15" s="202" t="s">
        <v>179</v>
      </c>
      <c r="D15" s="203">
        <f t="shared" si="0"/>
        <v>3351.24</v>
      </c>
      <c r="E15" s="202" t="s">
        <v>180</v>
      </c>
      <c r="F15" s="202" t="s">
        <v>1146</v>
      </c>
      <c r="G15" s="198"/>
    </row>
    <row r="16" spans="2:7" x14ac:dyDescent="0.25">
      <c r="B16" s="204"/>
      <c r="C16" s="204" t="s">
        <v>16</v>
      </c>
      <c r="D16" s="205">
        <f>SUM(D10:D15)</f>
        <v>26719.179999999993</v>
      </c>
      <c r="E16" s="204"/>
      <c r="F16" s="204"/>
    </row>
    <row r="19" spans="2:6" x14ac:dyDescent="0.25">
      <c r="C19" t="s">
        <v>1147</v>
      </c>
    </row>
    <row r="20" spans="2:6" ht="25.5" x14ac:dyDescent="0.25">
      <c r="B20" s="201" t="s">
        <v>163</v>
      </c>
      <c r="C20" s="201" t="s">
        <v>164</v>
      </c>
      <c r="D20" s="201" t="s">
        <v>165</v>
      </c>
      <c r="E20" s="201" t="s">
        <v>166</v>
      </c>
      <c r="F20" s="201" t="s">
        <v>167</v>
      </c>
    </row>
    <row r="21" spans="2:6" x14ac:dyDescent="0.25">
      <c r="B21" s="204">
        <v>1</v>
      </c>
      <c r="C21" s="204" t="s">
        <v>930</v>
      </c>
      <c r="D21" s="204">
        <v>59</v>
      </c>
      <c r="E21" s="206">
        <v>43731</v>
      </c>
      <c r="F21" s="204" t="s">
        <v>1148</v>
      </c>
    </row>
    <row r="22" spans="2:6" x14ac:dyDescent="0.25">
      <c r="B22" s="204"/>
      <c r="C22" s="204" t="s">
        <v>16</v>
      </c>
      <c r="D22" s="207">
        <f>D21</f>
        <v>59</v>
      </c>
      <c r="E22" s="204"/>
      <c r="F22" s="204"/>
    </row>
    <row r="24" spans="2:6" x14ac:dyDescent="0.25">
      <c r="C24" t="s">
        <v>1149</v>
      </c>
    </row>
    <row r="25" spans="2:6" ht="25.5" x14ac:dyDescent="0.25">
      <c r="B25" s="201" t="s">
        <v>163</v>
      </c>
      <c r="C25" s="201" t="s">
        <v>164</v>
      </c>
      <c r="D25" s="201" t="s">
        <v>165</v>
      </c>
      <c r="E25" s="201" t="s">
        <v>166</v>
      </c>
      <c r="F25" s="201" t="s">
        <v>167</v>
      </c>
    </row>
    <row r="26" spans="2:6" x14ac:dyDescent="0.25">
      <c r="B26" s="204">
        <v>1</v>
      </c>
      <c r="C26" s="204" t="s">
        <v>1150</v>
      </c>
      <c r="D26" s="204">
        <v>910</v>
      </c>
      <c r="E26" s="206">
        <v>43734</v>
      </c>
      <c r="F26" s="204" t="s">
        <v>1151</v>
      </c>
    </row>
    <row r="27" spans="2:6" x14ac:dyDescent="0.25">
      <c r="B27" s="204"/>
      <c r="C27" s="204" t="s">
        <v>16</v>
      </c>
      <c r="D27" s="207">
        <f>D26</f>
        <v>910</v>
      </c>
      <c r="E27" s="204"/>
      <c r="F27" s="204"/>
    </row>
    <row r="30" spans="2:6" x14ac:dyDescent="0.25">
      <c r="C30" t="s">
        <v>1152</v>
      </c>
    </row>
    <row r="31" spans="2:6" ht="25.5" x14ac:dyDescent="0.25">
      <c r="B31" s="201" t="s">
        <v>163</v>
      </c>
      <c r="C31" s="201" t="s">
        <v>164</v>
      </c>
      <c r="D31" s="201" t="s">
        <v>165</v>
      </c>
      <c r="E31" s="201" t="s">
        <v>166</v>
      </c>
      <c r="F31" s="201" t="s">
        <v>167</v>
      </c>
    </row>
    <row r="32" spans="2:6" x14ac:dyDescent="0.25">
      <c r="B32" s="204">
        <v>1</v>
      </c>
      <c r="C32" s="204" t="s">
        <v>1153</v>
      </c>
      <c r="D32" s="207">
        <v>90</v>
      </c>
      <c r="E32" s="206">
        <v>43724</v>
      </c>
      <c r="F32" s="204" t="s">
        <v>1154</v>
      </c>
    </row>
    <row r="33" spans="2:6" x14ac:dyDescent="0.25">
      <c r="B33" s="204"/>
      <c r="C33" s="204" t="s">
        <v>16</v>
      </c>
      <c r="D33" s="207">
        <f>SUM(D32)</f>
        <v>90</v>
      </c>
      <c r="E33" s="204"/>
      <c r="F33" s="204"/>
    </row>
  </sheetData>
  <mergeCells count="4">
    <mergeCell ref="B3:C3"/>
    <mergeCell ref="B5:C5"/>
    <mergeCell ref="B7:C7"/>
    <mergeCell ref="B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Tab. e buxhetit</vt:lpstr>
      <vt:lpstr>Mallra dhe sherbime</vt:lpstr>
      <vt:lpstr>Kapitalet</vt:lpstr>
      <vt:lpstr>Subvencionet dhe pagat</vt:lpstr>
      <vt:lpstr>Deputetët</vt:lpstr>
      <vt:lpstr>Administrata</vt:lpstr>
      <vt:lpstr>Stafi mbështetës politik</vt:lpstr>
      <vt:lpstr>Komisioni i ndihmës shtetërore</vt:lpstr>
      <vt:lpstr>'Tab. e buxhetit'!Print_Area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2020-05-20T07:58:40Z</dcterms:modified>
</cp:coreProperties>
</file>